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iberata forms\"/>
    </mc:Choice>
  </mc:AlternateContent>
  <bookViews>
    <workbookView xWindow="0" yWindow="0" windowWidth="28800" windowHeight="12210" xr2:uid="{00000000-000D-0000-FFFF-FFFF00000000}"/>
  </bookViews>
  <sheets>
    <sheet name="LIB 001 (T) New positions form" sheetId="1" r:id="rId1"/>
    <sheet name="Payroll Use - Quick check" sheetId="6" r:id="rId2"/>
    <sheet name="Payroll Use - Starter Checklist" sheetId="4" r:id="rId3"/>
    <sheet name="Hide" sheetId="3" state="hidden" r:id="rId4"/>
  </sheets>
  <calcPr calcId="171027"/>
</workbook>
</file>

<file path=xl/calcChain.xml><?xml version="1.0" encoding="utf-8"?>
<calcChain xmlns="http://schemas.openxmlformats.org/spreadsheetml/2006/main">
  <c r="E87" i="1" l="1"/>
  <c r="B87" i="1"/>
  <c r="B9" i="6" l="1"/>
  <c r="C9" i="6" s="1"/>
  <c r="F6" i="6" l="1"/>
  <c r="G6" i="6" s="1"/>
  <c r="F5" i="6"/>
  <c r="G5" i="6" s="1"/>
  <c r="F4" i="6"/>
  <c r="G4" i="6" s="1"/>
  <c r="F3" i="6"/>
  <c r="G3" i="6" s="1"/>
  <c r="F2" i="6"/>
  <c r="G2" i="6" s="1"/>
  <c r="B17" i="6"/>
  <c r="C17" i="6" s="1"/>
  <c r="B18" i="6" l="1"/>
  <c r="C18" i="6" s="1"/>
  <c r="B5" i="6"/>
  <c r="C5" i="6" s="1"/>
  <c r="B4" i="6"/>
  <c r="C4" i="6" s="1"/>
  <c r="B3" i="6"/>
  <c r="C3" i="6" s="1"/>
  <c r="B16" i="6"/>
  <c r="B14" i="6"/>
  <c r="C14" i="6" s="1"/>
  <c r="B13" i="6"/>
  <c r="C13" i="6" s="1"/>
  <c r="B12" i="6"/>
  <c r="C12" i="6" s="1"/>
  <c r="B11" i="6"/>
  <c r="C11" i="6" s="1"/>
  <c r="B10" i="6"/>
  <c r="C10" i="6" s="1"/>
  <c r="B2" i="6"/>
  <c r="C2" i="6" s="1"/>
  <c r="B8" i="6"/>
  <c r="C8" i="6" s="1"/>
  <c r="B7" i="6"/>
  <c r="C7" i="6" s="1"/>
  <c r="B6" i="6"/>
  <c r="C6" i="6" s="1"/>
  <c r="C16" i="6" l="1"/>
  <c r="E28" i="4"/>
  <c r="F25" i="4" l="1"/>
  <c r="C25" i="4"/>
  <c r="A25" i="4"/>
  <c r="B18" i="4" l="1"/>
  <c r="B17" i="4"/>
  <c r="B13" i="4"/>
  <c r="B10" i="4"/>
  <c r="B9" i="4"/>
  <c r="B8" i="4"/>
  <c r="B6" i="4"/>
  <c r="H5" i="4"/>
  <c r="E5" i="4"/>
  <c r="C5" i="4"/>
  <c r="B5" i="4"/>
  <c r="F83" i="1" l="1"/>
  <c r="B130" i="3" l="1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E53" i="1" l="1"/>
  <c r="E54" i="1"/>
  <c r="E55" i="1"/>
  <c r="E56" i="1"/>
  <c r="E52" i="1"/>
  <c r="D57" i="1"/>
  <c r="E49" i="1"/>
  <c r="E77" i="1" l="1"/>
  <c r="F77" i="1" s="1"/>
  <c r="E73" i="1"/>
  <c r="F73" i="1" s="1"/>
  <c r="E79" i="1"/>
  <c r="F79" i="1" s="1"/>
  <c r="E72" i="1"/>
  <c r="F72" i="1" s="1"/>
  <c r="E78" i="1"/>
  <c r="F78" i="1" s="1"/>
  <c r="E57" i="1"/>
  <c r="F52" i="1" s="1"/>
  <c r="B15" i="6" s="1"/>
  <c r="C15" i="6" s="1"/>
  <c r="F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Stevens, Nicky</author>
  </authors>
  <commentList>
    <comment ref="D72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Enter the full time amount payable. The actual amount payable (pro rated by hours) will display in the next cell 
</t>
        </r>
      </text>
    </comment>
    <comment ref="D73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Enter the full time amount payable. The actual amount payable (pro rated by hours) will display in the next cell 
</t>
        </r>
      </text>
    </comment>
    <comment ref="D77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Enter the full time amount payable. The actual amount payable (pro rated by hours) will display in the next cell </t>
        </r>
      </text>
    </comment>
    <comment ref="D78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Enter the full time amount payable. The actual amount payable (pro rated by hours) will display in the next cell 
</t>
        </r>
      </text>
    </comment>
    <comment ref="D79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
Enter the full time amount payable. The actual amount payable (pro rated by hours) will display in the next cell </t>
        </r>
      </text>
    </comment>
  </commentList>
</comments>
</file>

<file path=xl/sharedStrings.xml><?xml version="1.0" encoding="utf-8"?>
<sst xmlns="http://schemas.openxmlformats.org/spreadsheetml/2006/main" count="515" uniqueCount="424">
  <si>
    <t>Surname</t>
  </si>
  <si>
    <t>Mr</t>
  </si>
  <si>
    <t>Mrs</t>
  </si>
  <si>
    <t>Miss</t>
  </si>
  <si>
    <t>Ms</t>
  </si>
  <si>
    <t>No</t>
  </si>
  <si>
    <t>I agree that the details on this form are correct.</t>
  </si>
  <si>
    <t>Post Title</t>
  </si>
  <si>
    <t xml:space="preserve">Name </t>
  </si>
  <si>
    <t>E Mail address</t>
  </si>
  <si>
    <t>Phone number</t>
  </si>
  <si>
    <t>Working with Schools</t>
  </si>
  <si>
    <t>Yes</t>
  </si>
  <si>
    <t>Dr</t>
  </si>
  <si>
    <r>
      <t xml:space="preserve">Today's date </t>
    </r>
    <r>
      <rPr>
        <sz val="8"/>
        <color theme="1"/>
        <rFont val="Verdana"/>
        <family val="2"/>
      </rPr>
      <t>(dd/mm/yy)</t>
    </r>
  </si>
  <si>
    <t xml:space="preserve">Authorisation </t>
  </si>
  <si>
    <t xml:space="preserve">Any other information </t>
  </si>
  <si>
    <t xml:space="preserve">This form should be completed electronically and emailed to liberataschoolspayroll@liberata.com.                         </t>
  </si>
  <si>
    <t>Forename 1</t>
  </si>
  <si>
    <t>Forename 2</t>
  </si>
  <si>
    <t>Male</t>
  </si>
  <si>
    <t>Female</t>
  </si>
  <si>
    <t>National Insurance Number</t>
  </si>
  <si>
    <t>Continuous service date</t>
  </si>
  <si>
    <t>Other</t>
  </si>
  <si>
    <t>Please select</t>
  </si>
  <si>
    <t>House name</t>
  </si>
  <si>
    <t>Number/street</t>
  </si>
  <si>
    <t>Local Area</t>
  </si>
  <si>
    <t>Post Town</t>
  </si>
  <si>
    <t>County</t>
  </si>
  <si>
    <t>Post code</t>
  </si>
  <si>
    <t>Home telephone</t>
  </si>
  <si>
    <t xml:space="preserve">Fixed term position? </t>
  </si>
  <si>
    <t>If yes enter end date:</t>
  </si>
  <si>
    <t>Monday</t>
  </si>
  <si>
    <t>Tuesday</t>
  </si>
  <si>
    <t>Wednesday</t>
  </si>
  <si>
    <t>Thursday</t>
  </si>
  <si>
    <t>Friday</t>
  </si>
  <si>
    <t xml:space="preserve">TOTAL HOURS </t>
  </si>
  <si>
    <t>Hours worked per week</t>
  </si>
  <si>
    <t>Main Scale</t>
  </si>
  <si>
    <t>Upper Pay Range</t>
  </si>
  <si>
    <t>Unqualified Scale</t>
  </si>
  <si>
    <t xml:space="preserve">Leadership Scale </t>
  </si>
  <si>
    <t>FTE annual salary will be a fixed cash amount managed by the school - GO TO B</t>
  </si>
  <si>
    <t>A</t>
  </si>
  <si>
    <t>B</t>
  </si>
  <si>
    <t>OR</t>
  </si>
  <si>
    <r>
      <t xml:space="preserve">Enter </t>
    </r>
    <r>
      <rPr>
        <b/>
        <sz val="10"/>
        <color rgb="FFFF0000"/>
        <rFont val="Verdana"/>
        <family val="2"/>
      </rPr>
      <t>full time equivalent</t>
    </r>
    <r>
      <rPr>
        <sz val="10"/>
        <color theme="1"/>
        <rFont val="Verdana"/>
        <family val="2"/>
      </rPr>
      <t xml:space="preserve"> annual fixed salary </t>
    </r>
  </si>
  <si>
    <t>C</t>
  </si>
  <si>
    <t>1.  School</t>
  </si>
  <si>
    <t>Sub Analysis Code</t>
  </si>
  <si>
    <t>Subjective</t>
  </si>
  <si>
    <t>02000    Admin &amp; Clerical Staff</t>
  </si>
  <si>
    <t>02170    After School Club</t>
  </si>
  <si>
    <t>02240    Ancillery Staff</t>
  </si>
  <si>
    <t>02460    Booster Teachers</t>
  </si>
  <si>
    <t>02640    Caretakers</t>
  </si>
  <si>
    <t>50001    Children's Centre</t>
  </si>
  <si>
    <t>02720    Cleaners/Domestics</t>
  </si>
  <si>
    <t>04330    Home Tutors</t>
  </si>
  <si>
    <t>04480    Instructors</t>
  </si>
  <si>
    <t>35570    Invigilators</t>
  </si>
  <si>
    <t>04620    Learning Mentors</t>
  </si>
  <si>
    <t>05130    Music Teachers</t>
  </si>
  <si>
    <t>05360    Nursery Officers</t>
  </si>
  <si>
    <t>86490    Other Catering</t>
  </si>
  <si>
    <t>06080    Professional Staff</t>
  </si>
  <si>
    <t>06560    Sessional Staff</t>
  </si>
  <si>
    <t>07440    Supply Teachers</t>
  </si>
  <si>
    <t>88315    Swimming</t>
  </si>
  <si>
    <t>07520    Teachers</t>
  </si>
  <si>
    <t xml:space="preserve">07530    Teaching Assistants </t>
  </si>
  <si>
    <t>07600    Technical Staff</t>
  </si>
  <si>
    <t>Please Select</t>
  </si>
  <si>
    <t>Contract Production</t>
  </si>
  <si>
    <t>Title</t>
  </si>
  <si>
    <t>Gender</t>
  </si>
  <si>
    <t>Date of birth</t>
  </si>
  <si>
    <t>3.  Employee type</t>
  </si>
  <si>
    <t>Unqualified 1</t>
  </si>
  <si>
    <t>Unqualified 2</t>
  </si>
  <si>
    <t>Unqualified 3</t>
  </si>
  <si>
    <t>Unqualified 4</t>
  </si>
  <si>
    <t>Unqualified 5</t>
  </si>
  <si>
    <t>Unqualified 6</t>
  </si>
  <si>
    <t>Main scale 1</t>
  </si>
  <si>
    <t>Main scale 2</t>
  </si>
  <si>
    <t>Main scale 3</t>
  </si>
  <si>
    <t>Main scale 4</t>
  </si>
  <si>
    <t>Main scale 5</t>
  </si>
  <si>
    <t>Main scale 6</t>
  </si>
  <si>
    <t>Upper pay range 1</t>
  </si>
  <si>
    <t>Upper pay range 2</t>
  </si>
  <si>
    <t>Upper pay range 3</t>
  </si>
  <si>
    <t xml:space="preserve">   </t>
  </si>
  <si>
    <t xml:space="preserve">Select TLR type </t>
  </si>
  <si>
    <t>Other additional allowance (Cash/12months)</t>
  </si>
  <si>
    <t xml:space="preserve">Enter end date here if TLR3 Fixed term is selected </t>
  </si>
  <si>
    <t>TEACHING STAFF ONLY</t>
  </si>
  <si>
    <t>Dfes Number</t>
  </si>
  <si>
    <t>Reason for end date</t>
  </si>
  <si>
    <t>Please select end reason</t>
  </si>
  <si>
    <t>End of funding</t>
  </si>
  <si>
    <t>Please select teacher status</t>
  </si>
  <si>
    <t>Newly qualified teacher</t>
  </si>
  <si>
    <t>Qualified teacher</t>
  </si>
  <si>
    <t>Unqualified teacher</t>
  </si>
  <si>
    <t>Is employee joining you from another Croydon school?</t>
  </si>
  <si>
    <t>If yes, enter name of school</t>
  </si>
  <si>
    <t>Work email</t>
  </si>
  <si>
    <t xml:space="preserve">2.  Personal Details </t>
  </si>
  <si>
    <t>Start date (dd/mm/yy)</t>
  </si>
  <si>
    <t>5.  Address details</t>
  </si>
  <si>
    <t>4.  Start date for new appointment</t>
  </si>
  <si>
    <t>Select allowance</t>
  </si>
  <si>
    <t xml:space="preserve">Enter effective date: </t>
  </si>
  <si>
    <t>Enter employee number</t>
  </si>
  <si>
    <t>Maternity cover for substantive post holder</t>
  </si>
  <si>
    <t>Sickness cover for substantive post holder</t>
  </si>
  <si>
    <t>Working with a statemented child</t>
  </si>
  <si>
    <t>Working on a time limited project</t>
  </si>
  <si>
    <t>Subject to annual finance review</t>
  </si>
  <si>
    <t>Subject to pending staffing review</t>
  </si>
  <si>
    <t>Subject to work permit renewal</t>
  </si>
  <si>
    <t>Subject to external funding stream</t>
  </si>
  <si>
    <t>Subject to appointment of substantive post holder</t>
  </si>
  <si>
    <t>By selecting yes in the above box you are confirming that as agreed in your Croydon Council Service Level Agreement (SLA) for Schools you will be charged £25 by Croydon Council for production of the contract. Schools will be invoiced on a quarterly basis</t>
  </si>
  <si>
    <t>Enter position here:</t>
  </si>
  <si>
    <t>Head Teacher range</t>
  </si>
  <si>
    <t>Other range</t>
  </si>
  <si>
    <t>Deputy/Assistant Head range</t>
  </si>
  <si>
    <t>Name:</t>
  </si>
  <si>
    <t>Start Date:</t>
  </si>
  <si>
    <t>Payroll:</t>
  </si>
  <si>
    <t>School:</t>
  </si>
  <si>
    <t>P45 received</t>
  </si>
  <si>
    <t xml:space="preserve">Position   </t>
  </si>
  <si>
    <t>Enter contract Hours</t>
  </si>
  <si>
    <t>Under 21 years</t>
  </si>
  <si>
    <t xml:space="preserve">21 years or over </t>
  </si>
  <si>
    <t>Apprentice Under 25</t>
  </si>
  <si>
    <t xml:space="preserve">Over retirement age                                                                                       </t>
  </si>
  <si>
    <t>M</t>
  </si>
  <si>
    <t>H</t>
  </si>
  <si>
    <t xml:space="preserve">Enter statutory pensionable element (920) at position level but only on one position if employee has multiple positions </t>
  </si>
  <si>
    <t>ADDITIONAL NOTES</t>
  </si>
  <si>
    <t>NINO:</t>
  </si>
  <si>
    <t>Date of Birth</t>
  </si>
  <si>
    <t>YES  /  NO</t>
  </si>
  <si>
    <t>Enter Emp No:</t>
  </si>
  <si>
    <t>Gender:</t>
  </si>
  <si>
    <t>Business e mail:</t>
  </si>
  <si>
    <t>Additional position (Enter new position)</t>
  </si>
  <si>
    <r>
      <t xml:space="preserve">Transfer (Enter position transferring </t>
    </r>
    <r>
      <rPr>
        <b/>
        <sz val="10"/>
        <color rgb="FFFF0000"/>
        <rFont val="Verdana"/>
        <family val="2"/>
      </rPr>
      <t>from)</t>
    </r>
  </si>
  <si>
    <t xml:space="preserve">Select range from list: </t>
  </si>
  <si>
    <t>Bank details received?</t>
  </si>
  <si>
    <t>PERSONAL DETAILS/DOCUMENTS</t>
  </si>
  <si>
    <t>Check FTE hours on TRENT are correct.   (Teachers should be 32.50.  Support staff should be 36)</t>
  </si>
  <si>
    <t xml:space="preserve">TO BE ENTERED/CHECKED </t>
  </si>
  <si>
    <t xml:space="preserve">        LGPS Main             LGPS 50:50              TEACHERS             TEACHERS 2015                       </t>
  </si>
  <si>
    <t>Chase up if not provided.                    Entered:</t>
  </si>
  <si>
    <t>Must not be unspecified.                     Entered:</t>
  </si>
  <si>
    <t xml:space="preserve">                            Entered:</t>
  </si>
  <si>
    <t xml:space="preserve">If no P45, has starter checklist been received? </t>
  </si>
  <si>
    <t>If contract hours are zero enter tick in  "irregular payment indicator" found in contracts/hours</t>
  </si>
  <si>
    <t>Employee entered into relevant pension scheme - all starters go into a pension scheme</t>
  </si>
  <si>
    <t>YES  /  NO  /  NA</t>
  </si>
  <si>
    <t>Check costing on TRENT is correct as above (incorrect costing will cause schools report to fail)</t>
  </si>
  <si>
    <t>Updated March 2017</t>
  </si>
  <si>
    <t xml:space="preserve">Scheme used.            Please circle one   </t>
  </si>
  <si>
    <t>NINO</t>
  </si>
  <si>
    <t xml:space="preserve">Forename </t>
  </si>
  <si>
    <t>Start Date</t>
  </si>
  <si>
    <t>Contract Hours</t>
  </si>
  <si>
    <t>SCP</t>
  </si>
  <si>
    <t>Position</t>
  </si>
  <si>
    <t>QUICK CHECK</t>
  </si>
  <si>
    <t>Sub analysis code</t>
  </si>
  <si>
    <t>AUTHORISATION</t>
  </si>
  <si>
    <t>Working pattern</t>
  </si>
  <si>
    <t>Dfes</t>
  </si>
  <si>
    <t>For teachers only:                                                                                                                    Set up element 930 (Teacher London Ind) with a value of 1p ONLY FOR LONDON SCHOOLS</t>
  </si>
  <si>
    <t xml:space="preserve">For Support Staff only:                                                                                                            If school has agreed to pay the London Living Wage enter element 495 with a value of £18301 but only if they are on a spinal column point lower than this. This element will pay the difference between their SCP and the LLW. Refer to the responsibilities list if you are unsure if a school has agreed to pay it.                                                                                                                                                                         </t>
  </si>
  <si>
    <t>Check address for odd characters/format. Will cause RTI to fail!                        Checked:</t>
  </si>
  <si>
    <r>
      <t xml:space="preserve">Relevant NI category entere to TRENT?                                           All males over 65 should be on C rate. The retirement age for females is variable dependant on their date of birth. Please check the retirement age for all women over 60.                                     </t>
    </r>
    <r>
      <rPr>
        <b/>
        <sz val="10"/>
        <rFont val="Verdana"/>
        <family val="2"/>
      </rPr>
      <t>PLEASE CIRCLE ONE</t>
    </r>
  </si>
  <si>
    <t>For teachers only:                                                                          Insert Df ES number - required for teachers service returns.                                                                                             Please inform Vicki Langston on 020 8604 7190    Vicki.Langston@croydon.gov.uk if we don't have it.</t>
  </si>
  <si>
    <t>02650    Other Catering Staff</t>
  </si>
  <si>
    <t>07360    Supervisory Assistants</t>
  </si>
  <si>
    <t xml:space="preserve">New Starter Checklist 2017 - 2018 (Trent)                                                                                        </t>
  </si>
  <si>
    <t>02430    Breakfast Club</t>
  </si>
  <si>
    <t>07730    Pupil Premium TA</t>
  </si>
  <si>
    <t xml:space="preserve">07830    Pupil Support TA </t>
  </si>
  <si>
    <t>07930    Teaching Assistant - Higher</t>
  </si>
  <si>
    <t xml:space="preserve">08080    Welfare Assistants  </t>
  </si>
  <si>
    <t>V 3.0</t>
  </si>
  <si>
    <t xml:space="preserve">NOTIFICATION OF NEW POSITION FOR </t>
  </si>
  <si>
    <t>NEW STARTER</t>
  </si>
  <si>
    <t>ADDITIONAL POSITION</t>
  </si>
  <si>
    <t>TRANSFER</t>
  </si>
  <si>
    <t>Select school</t>
  </si>
  <si>
    <t>School not in list - Please write in "any other information" at the bottom</t>
  </si>
  <si>
    <t>All Saints C of E Primary School</t>
  </si>
  <si>
    <t>Archbishop Tenisons C of E High School</t>
  </si>
  <si>
    <t>Beaumont Primary School</t>
  </si>
  <si>
    <t>Beckmead School</t>
  </si>
  <si>
    <t>Bensham Manor School</t>
  </si>
  <si>
    <t>Beulah Junior School</t>
  </si>
  <si>
    <t>Castle Hill Academy (The Platanos Trust)</t>
  </si>
  <si>
    <t>Courtwood Primary School</t>
  </si>
  <si>
    <t>Crosfield Nursery</t>
  </si>
  <si>
    <t>Downsview Primary School</t>
  </si>
  <si>
    <t>Elmwood Infant School</t>
  </si>
  <si>
    <t>Forestdale Primary School</t>
  </si>
  <si>
    <t>Good Shepherd Catholic Primary and Nursery School</t>
  </si>
  <si>
    <t>Greenvale Primary School</t>
  </si>
  <si>
    <t>Heavers Farm Primary School</t>
  </si>
  <si>
    <t>Kenley Primary School</t>
  </si>
  <si>
    <t>Kensington Avenue Primary School</t>
  </si>
  <si>
    <t>Margaret Roper Catholic Primary School</t>
  </si>
  <si>
    <t>Meridian High School (GLF)</t>
  </si>
  <si>
    <t>Norbury Manor Primary School</t>
  </si>
  <si>
    <t>Orchard Way Primary School</t>
  </si>
  <si>
    <t>Park Hill Infant School</t>
  </si>
  <si>
    <t>Priory School</t>
  </si>
  <si>
    <t>Purley Nursery</t>
  </si>
  <si>
    <t>Purley Oaks Primary School</t>
  </si>
  <si>
    <t>Red Gates</t>
  </si>
  <si>
    <t>Regina Coeli RC Primary School</t>
  </si>
  <si>
    <t>Rockmount Primary School</t>
  </si>
  <si>
    <t>Saffron Valley Collegiate - Coningsby PRU</t>
  </si>
  <si>
    <t>Saffron Valley Collegiate - Cotelands PRU</t>
  </si>
  <si>
    <t xml:space="preserve">Saffron Valley Collegiate - Moving On Central Team </t>
  </si>
  <si>
    <t>Saffron Valley Collegiate - Moving On PRU</t>
  </si>
  <si>
    <t>Saffron Valley Collegiate - Phil Edwards PRU</t>
  </si>
  <si>
    <t>Selhurst Centre</t>
  </si>
  <si>
    <t>Selsdon Primary School</t>
  </si>
  <si>
    <t>Smitham Primary School</t>
  </si>
  <si>
    <t>St Andrews C of E Voluntary Aided High School</t>
  </si>
  <si>
    <t>St Chads Catholic Primary School</t>
  </si>
  <si>
    <t>St Cyprians Academy</t>
  </si>
  <si>
    <t>St Johns C of E Primary School</t>
  </si>
  <si>
    <t>St Josephs College Academy</t>
  </si>
  <si>
    <t>St Josephs RC Infant School</t>
  </si>
  <si>
    <t>St Josephs RC Junior School</t>
  </si>
  <si>
    <t>St Thomas Becket Catholic Primary School</t>
  </si>
  <si>
    <t>The Crescent Primary Academy</t>
  </si>
  <si>
    <t>The Minster Nursery and Infant School</t>
  </si>
  <si>
    <t>The Minster Junior School</t>
  </si>
  <si>
    <t>Thomas More School</t>
  </si>
  <si>
    <t>Tunstall Nursery</t>
  </si>
  <si>
    <t>Winterbourne Junior Boys School (The Platanos Trust)</t>
  </si>
  <si>
    <t>Winterbourne Junior Girls School</t>
  </si>
  <si>
    <t>Cost Code</t>
  </si>
  <si>
    <t xml:space="preserve">Notify Specialist Team </t>
  </si>
  <si>
    <t>E3000</t>
  </si>
  <si>
    <t>E4600</t>
  </si>
  <si>
    <t>E2062</t>
  </si>
  <si>
    <t>E7004</t>
  </si>
  <si>
    <t>E7000</t>
  </si>
  <si>
    <t>E2003</t>
  </si>
  <si>
    <t>E2035</t>
  </si>
  <si>
    <t>E2086</t>
  </si>
  <si>
    <t>E1000</t>
  </si>
  <si>
    <t>E2093</t>
  </si>
  <si>
    <t>E2014</t>
  </si>
  <si>
    <t>E2084</t>
  </si>
  <si>
    <t>E3400</t>
  </si>
  <si>
    <t>E2098</t>
  </si>
  <si>
    <t>E2090</t>
  </si>
  <si>
    <t>E2058</t>
  </si>
  <si>
    <t>E3415</t>
  </si>
  <si>
    <t>E3404</t>
  </si>
  <si>
    <t>E4000</t>
  </si>
  <si>
    <t>E2105</t>
  </si>
  <si>
    <t>E2083</t>
  </si>
  <si>
    <t>E2094</t>
  </si>
  <si>
    <t>E7008</t>
  </si>
  <si>
    <t>E1002</t>
  </si>
  <si>
    <t>E2033</t>
  </si>
  <si>
    <t>E7006</t>
  </si>
  <si>
    <t>E3408</t>
  </si>
  <si>
    <t>E2102</t>
  </si>
  <si>
    <t>E1100</t>
  </si>
  <si>
    <t>E1005</t>
  </si>
  <si>
    <t>E5200</t>
  </si>
  <si>
    <t>E2067</t>
  </si>
  <si>
    <t>E4603</t>
  </si>
  <si>
    <t>E3411</t>
  </si>
  <si>
    <t>E3008</t>
  </si>
  <si>
    <t>E3003</t>
  </si>
  <si>
    <t>E5402</t>
  </si>
  <si>
    <t>E3412</t>
  </si>
  <si>
    <t>E3401</t>
  </si>
  <si>
    <t>E3403</t>
  </si>
  <si>
    <t>E3420</t>
  </si>
  <si>
    <t>E3007</t>
  </si>
  <si>
    <t>E3006</t>
  </si>
  <si>
    <t>E5403</t>
  </si>
  <si>
    <t>E1003</t>
  </si>
  <si>
    <t>E2081</t>
  </si>
  <si>
    <t>E2050</t>
  </si>
  <si>
    <t>Sub Analysis Category</t>
  </si>
  <si>
    <t xml:space="preserve">Admin &amp; Clerical Staff  </t>
  </si>
  <si>
    <t xml:space="preserve">After School Club  </t>
  </si>
  <si>
    <t xml:space="preserve">Ancillery Staff  </t>
  </si>
  <si>
    <t xml:space="preserve">Booster Teachers  </t>
  </si>
  <si>
    <t xml:space="preserve">Breakfast Club   </t>
  </si>
  <si>
    <t xml:space="preserve">Caretakers  </t>
  </si>
  <si>
    <t xml:space="preserve">Children's Centre  </t>
  </si>
  <si>
    <t xml:space="preserve">Cleaners/Domestics  </t>
  </si>
  <si>
    <t xml:space="preserve">Corporate Staff Side Lead  </t>
  </si>
  <si>
    <t xml:space="preserve">Home Tutors  </t>
  </si>
  <si>
    <t xml:space="preserve">Instructors  </t>
  </si>
  <si>
    <t xml:space="preserve">Invigilators  </t>
  </si>
  <si>
    <t xml:space="preserve">Learning Mentors  </t>
  </si>
  <si>
    <t xml:space="preserve">Manual Workers  </t>
  </si>
  <si>
    <t xml:space="preserve">Music Teachers  </t>
  </si>
  <si>
    <t xml:space="preserve">Nursery Officers  </t>
  </si>
  <si>
    <t xml:space="preserve">Other Catering  </t>
  </si>
  <si>
    <t xml:space="preserve">Other catering Staff  </t>
  </si>
  <si>
    <t xml:space="preserve">Professional Staff  </t>
  </si>
  <si>
    <t xml:space="preserve">Pupil Premium TA  </t>
  </si>
  <si>
    <t xml:space="preserve">Pupil Support TA  </t>
  </si>
  <si>
    <t xml:space="preserve">Sessional Staff  </t>
  </si>
  <si>
    <t xml:space="preserve">Sports Coach  </t>
  </si>
  <si>
    <t xml:space="preserve">Supervisory Assistants  </t>
  </si>
  <si>
    <t xml:space="preserve">Supply Teachers  </t>
  </si>
  <si>
    <t xml:space="preserve">Swimming  </t>
  </si>
  <si>
    <t xml:space="preserve">Teachers  </t>
  </si>
  <si>
    <t>Teaching Assistant (Higher)</t>
  </si>
  <si>
    <t xml:space="preserve">Teaching Assistants   </t>
  </si>
  <si>
    <t xml:space="preserve">Technical Staff  </t>
  </si>
  <si>
    <t xml:space="preserve">Welfare Assistants  </t>
  </si>
  <si>
    <t>Do you require a contract to be produced by the Croydon Council HR and Finance Service Centre? If yes, please copy this form to Croydon Council HR department</t>
  </si>
  <si>
    <t>Yes. I will copy this form to Croydon Council HR</t>
  </si>
  <si>
    <t xml:space="preserve">Select sub analysis </t>
  </si>
  <si>
    <r>
      <t>Mandatory/Important fields are indicated by</t>
    </r>
    <r>
      <rPr>
        <sz val="11"/>
        <rFont val="Verdana"/>
        <family val="2"/>
      </rPr>
      <t xml:space="preserve"> </t>
    </r>
    <r>
      <rPr>
        <b/>
        <sz val="14"/>
        <color theme="9"/>
        <rFont val="Verdana"/>
        <family val="2"/>
      </rPr>
      <t>orange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shading</t>
    </r>
  </si>
  <si>
    <t>E mail address home</t>
  </si>
  <si>
    <t>E mail address work</t>
  </si>
  <si>
    <t>Mobile telephone</t>
  </si>
  <si>
    <t xml:space="preserve">TLR1                         </t>
  </si>
  <si>
    <t xml:space="preserve">TLR2                          </t>
  </si>
  <si>
    <t xml:space="preserve">TLR3 Fixed term         </t>
  </si>
  <si>
    <t xml:space="preserve">Teachers SEN allowance   </t>
  </si>
  <si>
    <t>Actual monthly payable</t>
  </si>
  <si>
    <t xml:space="preserve">Actual annual amount payable </t>
  </si>
  <si>
    <t xml:space="preserve">Full time annual amount payable </t>
  </si>
  <si>
    <t>R &amp; R incentive</t>
  </si>
  <si>
    <t>Actual monthly amount payable</t>
  </si>
  <si>
    <r>
      <t xml:space="preserve">Payroll team enter                        </t>
    </r>
    <r>
      <rPr>
        <b/>
        <sz val="8"/>
        <color rgb="FFFF0000"/>
        <rFont val="Verdana"/>
        <family val="2"/>
      </rPr>
      <t>FTE amount</t>
    </r>
    <r>
      <rPr>
        <sz val="8"/>
        <color rgb="FFFF0000"/>
        <rFont val="Verdana"/>
        <family val="2"/>
      </rPr>
      <t xml:space="preserve"> on Trent </t>
    </r>
  </si>
  <si>
    <r>
      <t>Payroll team enter</t>
    </r>
    <r>
      <rPr>
        <b/>
        <sz val="8"/>
        <color rgb="FFFF0000"/>
        <rFont val="Verdana"/>
        <family val="2"/>
      </rPr>
      <t xml:space="preserve">                           actual</t>
    </r>
    <r>
      <rPr>
        <sz val="8"/>
        <color rgb="FFFF0000"/>
        <rFont val="Verdana"/>
        <family val="2"/>
      </rPr>
      <t xml:space="preserve"> </t>
    </r>
    <r>
      <rPr>
        <b/>
        <sz val="8"/>
        <color rgb="FFFF0000"/>
        <rFont val="Verdana"/>
        <family val="2"/>
      </rPr>
      <t>amount</t>
    </r>
    <r>
      <rPr>
        <sz val="8"/>
        <color rgb="FFFF0000"/>
        <rFont val="Verdana"/>
        <family val="2"/>
      </rPr>
      <t xml:space="preserve"> on Trent </t>
    </r>
  </si>
  <si>
    <t>à</t>
  </si>
  <si>
    <t>PLEASE SELECT HERE</t>
  </si>
  <si>
    <t>Transfer from one position to another for existing employee.                                      Please now go to section 7</t>
  </si>
  <si>
    <t>6.  Contact details</t>
  </si>
  <si>
    <t>7.  Additional positions and transfers ONLY</t>
  </si>
  <si>
    <t>8.  Teacher status</t>
  </si>
  <si>
    <t>9.  Position Title</t>
  </si>
  <si>
    <t>10.  Hours. Enter hours and minutes worked per week separated by a colon. Example 3:30</t>
  </si>
  <si>
    <t>11.  Working pattern. Enter hours and minutes for each day separated by a colon. Example 3:30</t>
  </si>
  <si>
    <t>12.  Pay Range and Salary</t>
  </si>
  <si>
    <t xml:space="preserve">13a.  SEN and R &amp; R allowances </t>
  </si>
  <si>
    <t xml:space="preserve">13b.  TLR allowances </t>
  </si>
  <si>
    <t>13c.  Other Allowance</t>
  </si>
  <si>
    <t>14. Structure costing</t>
  </si>
  <si>
    <t>Additional new position for existing employee.                                                           Please now go to section 7</t>
  </si>
  <si>
    <t>New appointment to the school.                                                                                                  Please go to section 4 &amp; complete the whole form apart from section 7</t>
  </si>
  <si>
    <t>Select Reference point</t>
  </si>
  <si>
    <t>FTE annual salary should be based on a particular reference point - GO TO A</t>
  </si>
  <si>
    <t xml:space="preserve">Select required reference point           </t>
  </si>
  <si>
    <t>Complete this section (A)  if FTE annual salary should be based on a particular reference point</t>
  </si>
  <si>
    <t xml:space="preserve">Complete this section (B) if FTE annual salary will be a fixed cash amount managed by the school </t>
  </si>
  <si>
    <t>Enter the full time equivalent annual salary for the reference point you have selected</t>
  </si>
  <si>
    <t>A (i)</t>
  </si>
  <si>
    <t>A (ii)</t>
  </si>
  <si>
    <t>Leadership 1               Remember to complete section A(ii)</t>
  </si>
  <si>
    <t>Leadership 2               Remember to complete section A(ii)</t>
  </si>
  <si>
    <t>Leadership 3               Remember to complete section A(ii)</t>
  </si>
  <si>
    <t>Leadership 4               Remember to complete section A(ii)</t>
  </si>
  <si>
    <t>Leadership 5               Remember to complete section A(ii)</t>
  </si>
  <si>
    <t>Leadership 6               Remember to complete section A(ii)</t>
  </si>
  <si>
    <t>Leadership 7               Remember to complete section A(ii)</t>
  </si>
  <si>
    <t>Leadership 8               Remember to complete section A(ii)</t>
  </si>
  <si>
    <t>Leadership 9               Remember to complete section A(ii)</t>
  </si>
  <si>
    <t>Leadership 10             Remember to complete section A(ii)</t>
  </si>
  <si>
    <t>Leadership 11             Remember to complete section A(ii)</t>
  </si>
  <si>
    <t>Leadership 12             Remember to complete section A(ii)</t>
  </si>
  <si>
    <t>Leadership 13             Remember to complete section A(ii)</t>
  </si>
  <si>
    <t>Leadership 14             Remember to complete section A(ii)</t>
  </si>
  <si>
    <t>Leadership 15             Remember to complete section A(ii)</t>
  </si>
  <si>
    <t>Leadership 16             Remember to complete section A(ii)</t>
  </si>
  <si>
    <t>Leadership 17             Remember to complete section A(ii)</t>
  </si>
  <si>
    <t>Leadership 18             Remember to complete section A(ii)</t>
  </si>
  <si>
    <t>Leadership 19             Remember to complete section A(ii)</t>
  </si>
  <si>
    <t>Leadership 20             Remember to complete section A(ii)</t>
  </si>
  <si>
    <t>Leadership 21             Remember to complete section A(ii)</t>
  </si>
  <si>
    <t>Leadership 22             Remember to complete section A(ii)</t>
  </si>
  <si>
    <t>Leadership 23             Remember to complete section A(ii)</t>
  </si>
  <si>
    <t>Leadership 24             Remember to complete section A(ii)</t>
  </si>
  <si>
    <t>Leadership 25             Remember to complete section A(ii)</t>
  </si>
  <si>
    <t>Leadership 26             Remember to complete section A(ii)</t>
  </si>
  <si>
    <t>Leadership 27             Remember to complete section A(ii)</t>
  </si>
  <si>
    <t>Leadership 28             Remember to complete section A(ii)</t>
  </si>
  <si>
    <t>Leadership 29             Remember to complete section A(ii)</t>
  </si>
  <si>
    <t>Leadership 30             Remember to complete section A(ii)</t>
  </si>
  <si>
    <t>Leadership 31             Remember to complete section A(ii)</t>
  </si>
  <si>
    <t>Leadership 32             Remember to complete section A(ii)</t>
  </si>
  <si>
    <t>Leadership 33             Remember to complete section A(ii)</t>
  </si>
  <si>
    <t>Leadership 34             Remember to complete section A(ii)</t>
  </si>
  <si>
    <t>Leadership 35             Remember to complete section A(ii)</t>
  </si>
  <si>
    <t>Leadership 36             Remember to complete section A(ii)</t>
  </si>
  <si>
    <t>Leadership 37             Remember to complete section A(ii)</t>
  </si>
  <si>
    <t>Leadership 38             Remember to complete section A(ii)</t>
  </si>
  <si>
    <t>Leadership 39             Remember to complete section A(ii)</t>
  </si>
  <si>
    <t>Leadership 40             Remember to complete section A(ii)</t>
  </si>
  <si>
    <t>Leadership 41             Remember to complete section A(ii)</t>
  </si>
  <si>
    <t>Leadership 42             Remember to complete section A(ii)</t>
  </si>
  <si>
    <t>Leadership 43             Remember to complete section A(ii)</t>
  </si>
  <si>
    <t>From (Ref point or ££'s)</t>
  </si>
  <si>
    <t>To (Ref point or ££'s)</t>
  </si>
  <si>
    <t>Select range for leadership appointments below: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</si>
</sst>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[$-809]dd\ mmmm\ yyyy;@"/>
    <numFmt numFmtId="165" formatCode="[h]:mm"/>
    <numFmt numFmtId="166" formatCode="[hh]:mm"/>
    <numFmt numFmtId="167" formatCode="&quot;£&quot;#,##0.00"/>
    <numFmt numFmtId="168" formatCode="00000"/>
    <numFmt numFmtId="169" formatCode="00000000000"/>
    <numFmt numFmtId="170" formatCode="dd/mm/yyyy;@"/>
    <numFmt numFmtId="171" formatCode="dd/mm/yy;@"/>
    <numFmt numFmtId="172" formatCode="000000"/>
    <numFmt numFmtId="173" formatCode="&quot;£&quot;#,##0"/>
    <numFmt numFmtId="174" formatCode="0000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0"/>
      <color theme="1"/>
      <name val="Segoe Print"/>
    </font>
    <font>
      <b/>
      <sz val="10"/>
      <color theme="1"/>
      <name val="Arial"/>
      <family val="2"/>
    </font>
    <font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rgb="FFFF0000"/>
      <name val="Verdana"/>
      <family val="2"/>
    </font>
    <font>
      <b/>
      <sz val="14"/>
      <color theme="1"/>
      <name val="Verdana"/>
      <family val="2"/>
    </font>
    <font>
      <b/>
      <sz val="10"/>
      <name val="Verdana"/>
      <family val="2"/>
    </font>
    <font>
      <sz val="16"/>
      <color theme="1"/>
      <name val="Verdana"/>
      <family val="2"/>
    </font>
    <font>
      <b/>
      <sz val="14"/>
      <color rgb="FFFF000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theme="1"/>
      <name val="Verdana"/>
      <family val="2"/>
    </font>
    <font>
      <b/>
      <sz val="14"/>
      <color theme="9"/>
      <name val="Verdana"/>
      <family val="2"/>
    </font>
    <font>
      <u/>
      <sz val="11"/>
      <color theme="10"/>
      <name val="Calibri"/>
      <family val="2"/>
      <scheme val="minor"/>
    </font>
    <font>
      <b/>
      <sz val="8"/>
      <name val="Verdana"/>
      <family val="2"/>
    </font>
    <font>
      <sz val="9"/>
      <color theme="1"/>
      <name val="Verdana"/>
      <family val="2"/>
    </font>
    <font>
      <b/>
      <sz val="8"/>
      <color rgb="FFFF0000"/>
      <name val="Verdana"/>
      <family val="2"/>
    </font>
    <font>
      <sz val="8"/>
      <color rgb="FFFF0000"/>
      <name val="Verdana"/>
      <family val="2"/>
    </font>
    <font>
      <sz val="10"/>
      <color rgb="FFFF0000"/>
      <name val="Verdana"/>
      <family val="2"/>
    </font>
    <font>
      <b/>
      <sz val="16"/>
      <color theme="1"/>
      <name val="Wingdings"/>
      <charset val="2"/>
    </font>
    <font>
      <sz val="9"/>
      <color indexed="81"/>
      <name val="Tahoma"/>
      <family val="2"/>
    </font>
    <font>
      <b/>
      <sz val="24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406">
    <xf numFmtId="0" fontId="0" fillId="0" borderId="0" xfId="0"/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top"/>
    </xf>
    <xf numFmtId="0" fontId="7" fillId="0" borderId="0" xfId="0" applyFont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left" vertical="center"/>
    </xf>
    <xf numFmtId="0" fontId="3" fillId="0" borderId="0" xfId="0" applyFont="1" applyAlignment="1">
      <alignment vertical="center" wrapText="1"/>
    </xf>
    <xf numFmtId="2" fontId="3" fillId="2" borderId="0" xfId="0" applyNumberFormat="1" applyFont="1" applyFill="1" applyBorder="1" applyAlignment="1" applyProtection="1">
      <alignment horizontal="left" vertical="center"/>
    </xf>
    <xf numFmtId="10" fontId="3" fillId="2" borderId="17" xfId="0" applyNumberFormat="1" applyFont="1" applyFill="1" applyBorder="1" applyAlignment="1" applyProtection="1">
      <alignment horizontal="center" vertical="center"/>
    </xf>
    <xf numFmtId="2" fontId="3" fillId="2" borderId="16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2" fontId="3" fillId="0" borderId="34" xfId="0" applyNumberFormat="1" applyFont="1" applyBorder="1" applyAlignment="1" applyProtection="1">
      <alignment horizontal="center" vertical="center"/>
    </xf>
    <xf numFmtId="2" fontId="3" fillId="0" borderId="37" xfId="0" applyNumberFormat="1" applyFont="1" applyBorder="1" applyAlignment="1" applyProtection="1">
      <alignment horizontal="center" vertical="center"/>
    </xf>
    <xf numFmtId="165" fontId="2" fillId="2" borderId="22" xfId="0" applyNumberFormat="1" applyFont="1" applyFill="1" applyBorder="1" applyAlignment="1" applyProtection="1">
      <alignment horizontal="center" vertical="center"/>
    </xf>
    <xf numFmtId="2" fontId="2" fillId="0" borderId="35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 wrapText="1"/>
    </xf>
    <xf numFmtId="167" fontId="10" fillId="2" borderId="14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9" xfId="0" applyNumberFormat="1" applyFont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 wrapText="1"/>
    </xf>
    <xf numFmtId="0" fontId="3" fillId="2" borderId="44" xfId="0" applyFont="1" applyFill="1" applyBorder="1" applyAlignment="1" applyProtection="1">
      <alignment vertical="center"/>
    </xf>
    <xf numFmtId="167" fontId="10" fillId="2" borderId="17" xfId="0" applyNumberFormat="1" applyFont="1" applyFill="1" applyBorder="1" applyAlignment="1" applyProtection="1">
      <alignment vertical="center"/>
    </xf>
    <xf numFmtId="167" fontId="3" fillId="2" borderId="16" xfId="0" applyNumberFormat="1" applyFont="1" applyFill="1" applyBorder="1" applyAlignment="1" applyProtection="1">
      <alignment vertical="center"/>
      <protection locked="0"/>
    </xf>
    <xf numFmtId="168" fontId="3" fillId="2" borderId="0" xfId="0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center"/>
    </xf>
    <xf numFmtId="0" fontId="3" fillId="0" borderId="0" xfId="0" applyFont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 applyProtection="1">
      <alignment vertical="center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9" fontId="3" fillId="2" borderId="0" xfId="0" applyNumberFormat="1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vertical="center" wrapText="1"/>
    </xf>
    <xf numFmtId="167" fontId="10" fillId="2" borderId="0" xfId="0" applyNumberFormat="1" applyFont="1" applyFill="1" applyBorder="1" applyAlignment="1" applyProtection="1">
      <alignment vertical="center"/>
    </xf>
    <xf numFmtId="0" fontId="3" fillId="0" borderId="9" xfId="0" applyFont="1" applyBorder="1" applyAlignment="1">
      <alignment horizontal="right" vertical="center"/>
    </xf>
    <xf numFmtId="0" fontId="2" fillId="3" borderId="21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left" vertical="center"/>
    </xf>
    <xf numFmtId="0" fontId="2" fillId="3" borderId="30" xfId="0" applyFont="1" applyFill="1" applyBorder="1" applyAlignment="1">
      <alignment vertical="center"/>
    </xf>
    <xf numFmtId="0" fontId="2" fillId="3" borderId="36" xfId="0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0" fontId="2" fillId="3" borderId="11" xfId="0" applyFont="1" applyFill="1" applyBorder="1" applyAlignment="1" applyProtection="1">
      <alignment horizontal="left" vertical="center"/>
    </xf>
    <xf numFmtId="0" fontId="9" fillId="3" borderId="38" xfId="0" applyFont="1" applyFill="1" applyBorder="1" applyAlignment="1" applyProtection="1">
      <alignment vertical="center"/>
    </xf>
    <xf numFmtId="0" fontId="14" fillId="3" borderId="12" xfId="0" applyFont="1" applyFill="1" applyBorder="1" applyAlignment="1" applyProtection="1">
      <alignment horizontal="right" vertical="center" wrapText="1"/>
    </xf>
    <xf numFmtId="0" fontId="2" fillId="3" borderId="42" xfId="0" applyFont="1" applyFill="1" applyBorder="1" applyAlignment="1" applyProtection="1">
      <alignment horizontal="left" vertical="center"/>
    </xf>
    <xf numFmtId="0" fontId="2" fillId="3" borderId="36" xfId="0" applyFont="1" applyFill="1" applyBorder="1" applyAlignment="1" applyProtection="1">
      <alignment horizontal="left" vertical="center"/>
    </xf>
    <xf numFmtId="0" fontId="2" fillId="3" borderId="31" xfId="0" applyFont="1" applyFill="1" applyBorder="1" applyAlignment="1" applyProtection="1">
      <alignment horizontal="left" vertical="center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10" fillId="2" borderId="17" xfId="0" applyNumberFormat="1" applyFont="1" applyFill="1" applyBorder="1" applyAlignment="1" applyProtection="1">
      <alignment horizontal="center" vertical="center" wrapText="1"/>
      <protection locked="0"/>
    </xf>
    <xf numFmtId="167" fontId="3" fillId="2" borderId="0" xfId="0" applyNumberFormat="1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vertical="center"/>
      <protection locked="0"/>
    </xf>
    <xf numFmtId="0" fontId="2" fillId="5" borderId="16" xfId="0" applyFont="1" applyFill="1" applyBorder="1" applyAlignment="1" applyProtection="1">
      <alignment vertical="center"/>
      <protection locked="0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166" fontId="2" fillId="5" borderId="16" xfId="0" applyNumberFormat="1" applyFont="1" applyFill="1" applyBorder="1" applyAlignment="1" applyProtection="1">
      <alignment horizontal="center" vertical="center"/>
      <protection locked="0"/>
    </xf>
    <xf numFmtId="166" fontId="2" fillId="5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left" vertical="center"/>
    </xf>
    <xf numFmtId="0" fontId="10" fillId="0" borderId="13" xfId="0" applyFont="1" applyBorder="1" applyAlignment="1" applyProtection="1">
      <alignment vertical="center"/>
    </xf>
    <xf numFmtId="0" fontId="14" fillId="2" borderId="9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vertical="center"/>
    </xf>
    <xf numFmtId="171" fontId="2" fillId="2" borderId="14" xfId="0" applyNumberFormat="1" applyFont="1" applyFill="1" applyBorder="1" applyAlignment="1" applyProtection="1">
      <alignment horizontal="center" vertical="center"/>
    </xf>
    <xf numFmtId="170" fontId="14" fillId="2" borderId="9" xfId="0" applyNumberFormat="1" applyFont="1" applyFill="1" applyBorder="1" applyAlignment="1" applyProtection="1">
      <alignment horizontal="left" vertical="center"/>
    </xf>
    <xf numFmtId="0" fontId="14" fillId="2" borderId="9" xfId="0" applyFont="1" applyFill="1" applyBorder="1" applyAlignment="1" applyProtection="1">
      <alignment horizontal="left" vertical="center" wrapText="1"/>
    </xf>
    <xf numFmtId="0" fontId="14" fillId="6" borderId="9" xfId="0" applyFont="1" applyFill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left" vertical="center" wrapText="1"/>
    </xf>
    <xf numFmtId="0" fontId="10" fillId="0" borderId="15" xfId="0" applyFont="1" applyBorder="1" applyAlignment="1" applyProtection="1">
      <alignment vertical="center"/>
    </xf>
    <xf numFmtId="0" fontId="14" fillId="6" borderId="18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/>
    </xf>
    <xf numFmtId="0" fontId="10" fillId="0" borderId="13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0" fillId="0" borderId="13" xfId="0" applyFont="1" applyBorder="1" applyAlignment="1" applyProtection="1">
      <alignment vertical="center" wrapText="1"/>
    </xf>
    <xf numFmtId="166" fontId="14" fillId="2" borderId="9" xfId="0" applyNumberFormat="1" applyFont="1" applyFill="1" applyBorder="1" applyAlignment="1" applyProtection="1">
      <alignment horizontal="left" vertical="center"/>
    </xf>
    <xf numFmtId="0" fontId="14" fillId="6" borderId="14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6" borderId="9" xfId="0" applyFont="1" applyFill="1" applyBorder="1" applyAlignment="1" applyProtection="1">
      <alignment horizontal="center" vertical="center" wrapText="1"/>
    </xf>
    <xf numFmtId="0" fontId="20" fillId="6" borderId="9" xfId="0" applyFont="1" applyFill="1" applyBorder="1" applyAlignment="1" applyProtection="1">
      <alignment horizontal="center" vertical="center"/>
    </xf>
    <xf numFmtId="0" fontId="10" fillId="6" borderId="9" xfId="0" applyFont="1" applyFill="1" applyBorder="1" applyAlignment="1" applyProtection="1">
      <alignment horizontal="center" vertical="center"/>
    </xf>
    <xf numFmtId="0" fontId="20" fillId="6" borderId="14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20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14" fillId="4" borderId="42" xfId="0" applyFont="1" applyFill="1" applyBorder="1" applyAlignment="1" applyProtection="1">
      <alignment vertical="center" wrapText="1"/>
    </xf>
    <xf numFmtId="0" fontId="14" fillId="4" borderId="36" xfId="0" applyFont="1" applyFill="1" applyBorder="1" applyAlignment="1" applyProtection="1">
      <alignment vertical="center" wrapText="1"/>
    </xf>
    <xf numFmtId="0" fontId="21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NumberFormat="1" applyFont="1" applyFill="1" applyBorder="1" applyAlignment="1" applyProtection="1">
      <alignment horizontal="left" vertical="center"/>
    </xf>
    <xf numFmtId="170" fontId="3" fillId="2" borderId="9" xfId="0" applyNumberFormat="1" applyFont="1" applyFill="1" applyBorder="1" applyAlignment="1" applyProtection="1">
      <alignment horizontal="left" vertical="center"/>
    </xf>
    <xf numFmtId="166" fontId="3" fillId="2" borderId="9" xfId="0" applyNumberFormat="1" applyFont="1" applyFill="1" applyBorder="1" applyAlignment="1">
      <alignment horizontal="left" vertical="center"/>
    </xf>
    <xf numFmtId="0" fontId="14" fillId="4" borderId="31" xfId="0" applyFont="1" applyFill="1" applyBorder="1" applyAlignment="1" applyProtection="1">
      <alignment vertical="center" wrapText="1"/>
    </xf>
    <xf numFmtId="49" fontId="2" fillId="5" borderId="14" xfId="0" applyNumberFormat="1" applyFont="1" applyFill="1" applyBorder="1" applyAlignment="1" applyProtection="1">
      <alignment horizontal="center" vertical="center"/>
      <protection locked="0"/>
    </xf>
    <xf numFmtId="49" fontId="2" fillId="5" borderId="9" xfId="0" applyNumberFormat="1" applyFont="1" applyFill="1" applyBorder="1" applyAlignment="1" applyProtection="1">
      <alignment horizontal="center" vertical="center"/>
      <protection locked="0"/>
    </xf>
    <xf numFmtId="49" fontId="2" fillId="6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172" fontId="2" fillId="6" borderId="5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8" fontId="3" fillId="2" borderId="16" xfId="0" applyNumberFormat="1" applyFont="1" applyFill="1" applyBorder="1" applyAlignment="1" applyProtection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6" borderId="14" xfId="0" applyFont="1" applyFill="1" applyBorder="1" applyAlignment="1">
      <alignment horizontal="center" vertical="center" wrapText="1"/>
    </xf>
    <xf numFmtId="173" fontId="3" fillId="6" borderId="14" xfId="0" applyNumberFormat="1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</xf>
    <xf numFmtId="49" fontId="3" fillId="2" borderId="9" xfId="0" applyNumberFormat="1" applyFont="1" applyFill="1" applyBorder="1" applyAlignment="1" applyProtection="1">
      <alignment horizontal="left" vertical="center"/>
      <protection locked="0"/>
    </xf>
    <xf numFmtId="49" fontId="3" fillId="2" borderId="16" xfId="0" applyNumberFormat="1" applyFont="1" applyFill="1" applyBorder="1" applyAlignment="1" applyProtection="1">
      <alignment horizontal="left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5" fillId="5" borderId="17" xfId="1" applyFont="1" applyFill="1" applyBorder="1" applyAlignment="1" applyProtection="1">
      <alignment horizontal="center" vertical="center"/>
      <protection locked="0"/>
    </xf>
    <xf numFmtId="2" fontId="14" fillId="3" borderId="9" xfId="0" applyNumberFormat="1" applyFont="1" applyFill="1" applyBorder="1" applyAlignment="1">
      <alignment horizontal="center" vertical="center" wrapText="1"/>
    </xf>
    <xf numFmtId="0" fontId="14" fillId="3" borderId="14" xfId="0" applyFont="1" applyFill="1" applyBorder="1" applyAlignment="1" applyProtection="1">
      <alignment horizontal="center" vertical="center" wrapText="1"/>
    </xf>
    <xf numFmtId="167" fontId="3" fillId="2" borderId="9" xfId="0" applyNumberFormat="1" applyFont="1" applyFill="1" applyBorder="1" applyAlignment="1" applyProtection="1">
      <alignment horizontal="right" vertical="center"/>
      <protection locked="0"/>
    </xf>
    <xf numFmtId="167" fontId="10" fillId="2" borderId="14" xfId="0" applyNumberFormat="1" applyFont="1" applyFill="1" applyBorder="1" applyAlignment="1" applyProtection="1">
      <alignment horizontal="right" vertical="center"/>
    </xf>
    <xf numFmtId="167" fontId="10" fillId="2" borderId="17" xfId="0" applyNumberFormat="1" applyFont="1" applyFill="1" applyBorder="1" applyAlignment="1" applyProtection="1">
      <alignment horizontal="right" vertical="center"/>
    </xf>
    <xf numFmtId="167" fontId="10" fillId="2" borderId="9" xfId="0" applyNumberFormat="1" applyFont="1" applyFill="1" applyBorder="1" applyAlignment="1" applyProtection="1">
      <alignment horizontal="right" vertical="center"/>
    </xf>
    <xf numFmtId="167" fontId="10" fillId="2" borderId="16" xfId="0" applyNumberFormat="1" applyFont="1" applyFill="1" applyBorder="1" applyAlignment="1" applyProtection="1">
      <alignment horizontal="right" vertical="center"/>
    </xf>
    <xf numFmtId="174" fontId="2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168" fontId="26" fillId="2" borderId="17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</xf>
    <xf numFmtId="167" fontId="14" fillId="2" borderId="9" xfId="0" applyNumberFormat="1" applyFont="1" applyFill="1" applyBorder="1" applyAlignment="1" applyProtection="1">
      <alignment horizontal="right" vertical="center"/>
      <protection locked="0"/>
    </xf>
    <xf numFmtId="167" fontId="14" fillId="2" borderId="16" xfId="0" applyNumberFormat="1" applyFont="1" applyFill="1" applyBorder="1" applyAlignment="1" applyProtection="1">
      <alignment horizontal="right" vertical="center"/>
      <protection locked="0"/>
    </xf>
    <xf numFmtId="167" fontId="14" fillId="2" borderId="9" xfId="0" applyNumberFormat="1" applyFont="1" applyFill="1" applyBorder="1" applyAlignment="1" applyProtection="1">
      <alignment horizontal="right" vertical="center"/>
    </xf>
    <xf numFmtId="0" fontId="30" fillId="2" borderId="9" xfId="0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168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49" fontId="7" fillId="2" borderId="45" xfId="0" applyNumberFormat="1" applyFont="1" applyFill="1" applyBorder="1" applyAlignment="1">
      <alignment vertical="center"/>
    </xf>
    <xf numFmtId="0" fontId="2" fillId="5" borderId="14" xfId="0" applyFont="1" applyFill="1" applyBorder="1" applyAlignment="1" applyProtection="1">
      <alignment horizontal="center" vertical="center" wrapText="1"/>
      <protection locked="0"/>
    </xf>
    <xf numFmtId="168" fontId="3" fillId="2" borderId="9" xfId="0" applyNumberFormat="1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left" vertical="center"/>
    </xf>
    <xf numFmtId="165" fontId="2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4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2" fillId="5" borderId="14" xfId="0" applyFont="1" applyFill="1" applyBorder="1" applyAlignment="1" applyProtection="1">
      <alignment horizontal="left" vertical="center" wrapText="1"/>
      <protection locked="0"/>
    </xf>
    <xf numFmtId="0" fontId="2" fillId="5" borderId="17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2" fillId="5" borderId="9" xfId="0" applyFont="1" applyFill="1" applyBorder="1" applyAlignment="1" applyProtection="1">
      <alignment horizontal="left" vertical="center"/>
      <protection locked="0"/>
    </xf>
    <xf numFmtId="0" fontId="2" fillId="5" borderId="14" xfId="0" applyFont="1" applyFill="1" applyBorder="1" applyAlignment="1" applyProtection="1">
      <alignment horizontal="left" vertical="center"/>
      <protection locked="0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13" fillId="6" borderId="45" xfId="0" applyFont="1" applyFill="1" applyBorder="1" applyAlignment="1" applyProtection="1">
      <alignment horizontal="center" vertical="center"/>
      <protection locked="0"/>
    </xf>
    <xf numFmtId="0" fontId="13" fillId="6" borderId="46" xfId="0" applyFont="1" applyFill="1" applyBorder="1" applyAlignment="1" applyProtection="1">
      <alignment horizontal="center" vertical="center"/>
      <protection locked="0"/>
    </xf>
    <xf numFmtId="0" fontId="13" fillId="6" borderId="47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5" borderId="22" xfId="0" applyFont="1" applyFill="1" applyBorder="1" applyAlignment="1" applyProtection="1">
      <alignment vertical="center"/>
      <protection locked="0"/>
    </xf>
    <xf numFmtId="0" fontId="9" fillId="5" borderId="22" xfId="0" applyFont="1" applyFill="1" applyBorder="1" applyAlignment="1" applyProtection="1">
      <alignment vertical="center"/>
      <protection locked="0"/>
    </xf>
    <xf numFmtId="0" fontId="9" fillId="5" borderId="23" xfId="0" applyFont="1" applyFill="1" applyBorder="1" applyAlignment="1" applyProtection="1">
      <alignment vertical="center"/>
      <protection locked="0"/>
    </xf>
    <xf numFmtId="0" fontId="2" fillId="5" borderId="9" xfId="0" applyFont="1" applyFill="1" applyBorder="1" applyAlignment="1" applyProtection="1">
      <alignment horizontal="left" vertical="center" wrapText="1"/>
      <protection locked="0"/>
    </xf>
    <xf numFmtId="0" fontId="9" fillId="5" borderId="9" xfId="0" applyFont="1" applyFill="1" applyBorder="1" applyAlignment="1" applyProtection="1">
      <alignment horizontal="left" vertical="center"/>
      <protection locked="0"/>
    </xf>
    <xf numFmtId="0" fontId="9" fillId="5" borderId="14" xfId="0" applyFont="1" applyFill="1" applyBorder="1" applyAlignment="1" applyProtection="1">
      <alignment horizontal="left" vertical="center"/>
      <protection locked="0"/>
    </xf>
    <xf numFmtId="0" fontId="16" fillId="3" borderId="6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2" fillId="6" borderId="14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left" vertical="center"/>
    </xf>
    <xf numFmtId="0" fontId="2" fillId="3" borderId="45" xfId="0" applyFont="1" applyFill="1" applyBorder="1" applyAlignment="1" applyProtection="1">
      <alignment horizontal="left" vertical="center" wrapText="1"/>
    </xf>
    <xf numFmtId="0" fontId="2" fillId="3" borderId="46" xfId="0" applyFont="1" applyFill="1" applyBorder="1" applyAlignment="1" applyProtection="1">
      <alignment horizontal="left" vertical="center" wrapText="1"/>
    </xf>
    <xf numFmtId="0" fontId="14" fillId="5" borderId="46" xfId="0" applyFont="1" applyFill="1" applyBorder="1" applyAlignment="1" applyProtection="1">
      <alignment horizontal="left" vertical="center" wrapText="1"/>
      <protection locked="0"/>
    </xf>
    <xf numFmtId="0" fontId="14" fillId="5" borderId="47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165" fontId="2" fillId="5" borderId="34" xfId="0" applyNumberFormat="1" applyFont="1" applyFill="1" applyBorder="1" applyAlignment="1" applyProtection="1">
      <alignment horizontal="left" vertical="center"/>
      <protection locked="0"/>
    </xf>
    <xf numFmtId="0" fontId="9" fillId="5" borderId="41" xfId="0" applyFont="1" applyFill="1" applyBorder="1" applyAlignment="1" applyProtection="1">
      <alignment horizontal="left" vertical="center"/>
      <protection locked="0"/>
    </xf>
    <xf numFmtId="0" fontId="9" fillId="5" borderId="50" xfId="0" applyFont="1" applyFill="1" applyBorder="1" applyAlignment="1" applyProtection="1">
      <alignment horizontal="left" vertical="center"/>
      <protection locked="0"/>
    </xf>
    <xf numFmtId="0" fontId="2" fillId="5" borderId="43" xfId="0" applyFont="1" applyFill="1" applyBorder="1" applyAlignment="1" applyProtection="1">
      <alignment horizontal="left" vertical="center"/>
      <protection locked="0"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9" fillId="6" borderId="9" xfId="0" applyFont="1" applyFill="1" applyBorder="1" applyAlignment="1" applyProtection="1">
      <alignment horizontal="left" vertical="center"/>
      <protection locked="0"/>
    </xf>
    <xf numFmtId="0" fontId="9" fillId="6" borderId="9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2" fillId="2" borderId="28" xfId="0" applyFont="1" applyFill="1" applyBorder="1" applyAlignment="1" applyProtection="1">
      <alignment horizontal="center" vertical="center" wrapText="1"/>
    </xf>
    <xf numFmtId="0" fontId="12" fillId="2" borderId="27" xfId="0" applyFont="1" applyFill="1" applyBorder="1" applyAlignment="1" applyProtection="1">
      <alignment horizontal="center" vertical="center" wrapText="1"/>
    </xf>
    <xf numFmtId="0" fontId="12" fillId="2" borderId="2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left" vertical="center"/>
    </xf>
    <xf numFmtId="0" fontId="2" fillId="3" borderId="11" xfId="0" applyFont="1" applyFill="1" applyBorder="1" applyAlignment="1" applyProtection="1">
      <alignment horizontal="left" vertical="center"/>
    </xf>
    <xf numFmtId="0" fontId="2" fillId="3" borderId="12" xfId="0" applyFont="1" applyFill="1" applyBorder="1" applyAlignment="1" applyProtection="1">
      <alignment horizontal="left" vertical="center"/>
    </xf>
    <xf numFmtId="0" fontId="28" fillId="2" borderId="13" xfId="0" applyFont="1" applyFill="1" applyBorder="1" applyAlignment="1" applyProtection="1">
      <alignment horizontal="center" vertical="center" wrapText="1"/>
    </xf>
    <xf numFmtId="0" fontId="29" fillId="2" borderId="9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left" vertical="center" wrapText="1"/>
    </xf>
    <xf numFmtId="0" fontId="3" fillId="2" borderId="41" xfId="0" applyFont="1" applyFill="1" applyBorder="1" applyAlignment="1" applyProtection="1">
      <alignment horizontal="left" vertical="center" wrapText="1"/>
    </xf>
    <xf numFmtId="0" fontId="3" fillId="2" borderId="39" xfId="0" applyFont="1" applyFill="1" applyBorder="1" applyAlignment="1" applyProtection="1">
      <alignment horizontal="left" vertical="center" wrapText="1"/>
    </xf>
    <xf numFmtId="165" fontId="32" fillId="2" borderId="43" xfId="0" applyNumberFormat="1" applyFont="1" applyFill="1" applyBorder="1" applyAlignment="1" applyProtection="1">
      <alignment horizontal="center" vertical="center"/>
    </xf>
    <xf numFmtId="165" fontId="32" fillId="2" borderId="41" xfId="0" applyNumberFormat="1" applyFont="1" applyFill="1" applyBorder="1" applyAlignment="1" applyProtection="1">
      <alignment horizontal="center" vertical="center"/>
    </xf>
    <xf numFmtId="165" fontId="32" fillId="2" borderId="50" xfId="0" applyNumberFormat="1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49" fontId="2" fillId="5" borderId="18" xfId="0" applyNumberFormat="1" applyFont="1" applyFill="1" applyBorder="1" applyAlignment="1" applyProtection="1">
      <alignment horizontal="left" vertical="center"/>
      <protection locked="0"/>
    </xf>
    <xf numFmtId="49" fontId="2" fillId="5" borderId="19" xfId="0" applyNumberFormat="1" applyFont="1" applyFill="1" applyBorder="1" applyAlignment="1" applyProtection="1">
      <alignment horizontal="left" vertical="center"/>
      <protection locked="0"/>
    </xf>
    <xf numFmtId="49" fontId="2" fillId="5" borderId="20" xfId="0" applyNumberFormat="1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0" fillId="3" borderId="12" xfId="0" applyFill="1" applyBorder="1" applyAlignment="1" applyProtection="1">
      <alignment vertical="center"/>
    </xf>
    <xf numFmtId="0" fontId="4" fillId="0" borderId="9" xfId="0" applyFont="1" applyBorder="1" applyAlignment="1">
      <alignment horizontal="left" vertical="center"/>
    </xf>
    <xf numFmtId="0" fontId="2" fillId="3" borderId="42" xfId="0" applyFont="1" applyFill="1" applyBorder="1" applyAlignment="1" applyProtection="1">
      <alignment horizontal="left" vertical="center"/>
    </xf>
    <xf numFmtId="0" fontId="2" fillId="3" borderId="36" xfId="0" applyFont="1" applyFill="1" applyBorder="1" applyAlignment="1" applyProtection="1">
      <alignment horizontal="left" vertical="center"/>
    </xf>
    <xf numFmtId="0" fontId="2" fillId="3" borderId="31" xfId="0" applyFont="1" applyFill="1" applyBorder="1" applyAlignment="1" applyProtection="1">
      <alignment horizontal="left" vertical="center"/>
    </xf>
    <xf numFmtId="0" fontId="3" fillId="0" borderId="43" xfId="0" applyFont="1" applyBorder="1" applyAlignment="1" applyProtection="1">
      <alignment horizontal="left" vertical="center"/>
    </xf>
    <xf numFmtId="0" fontId="3" fillId="0" borderId="41" xfId="0" applyFont="1" applyBorder="1" applyAlignment="1" applyProtection="1">
      <alignment horizontal="left" vertical="center"/>
    </xf>
    <xf numFmtId="0" fontId="3" fillId="0" borderId="50" xfId="0" applyFont="1" applyBorder="1" applyAlignment="1" applyProtection="1">
      <alignment horizontal="left" vertical="center"/>
    </xf>
    <xf numFmtId="0" fontId="2" fillId="5" borderId="34" xfId="0" applyFont="1" applyFill="1" applyBorder="1" applyAlignment="1" applyProtection="1">
      <alignment horizontal="left" vertical="center"/>
      <protection locked="0"/>
    </xf>
    <xf numFmtId="0" fontId="2" fillId="5" borderId="41" xfId="0" applyFont="1" applyFill="1" applyBorder="1" applyAlignment="1" applyProtection="1">
      <alignment horizontal="left" vertical="center"/>
      <protection locked="0"/>
    </xf>
    <xf numFmtId="0" fontId="2" fillId="5" borderId="50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0" borderId="15" xfId="0" applyFont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13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49" fontId="2" fillId="5" borderId="34" xfId="0" applyNumberFormat="1" applyFont="1" applyFill="1" applyBorder="1" applyAlignment="1" applyProtection="1">
      <alignment horizontal="left" vertical="center"/>
      <protection locked="0"/>
    </xf>
    <xf numFmtId="49" fontId="2" fillId="5" borderId="41" xfId="0" applyNumberFormat="1" applyFont="1" applyFill="1" applyBorder="1" applyAlignment="1" applyProtection="1">
      <alignment horizontal="left" vertical="center"/>
      <protection locked="0"/>
    </xf>
    <xf numFmtId="49" fontId="2" fillId="5" borderId="50" xfId="0" applyNumberFormat="1" applyFont="1" applyFill="1" applyBorder="1" applyAlignment="1" applyProtection="1">
      <alignment horizontal="left" vertical="center"/>
      <protection locked="0"/>
    </xf>
    <xf numFmtId="0" fontId="3" fillId="2" borderId="48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0" fontId="3" fillId="2" borderId="20" xfId="0" applyFont="1" applyFill="1" applyBorder="1" applyAlignment="1" applyProtection="1">
      <alignment horizontal="left" vertical="center" wrapText="1"/>
    </xf>
    <xf numFmtId="0" fontId="3" fillId="0" borderId="34" xfId="0" applyFont="1" applyBorder="1" applyAlignment="1" applyProtection="1">
      <alignment horizontal="left" vertical="center" wrapText="1"/>
    </xf>
    <xf numFmtId="0" fontId="3" fillId="0" borderId="39" xfId="0" applyFont="1" applyBorder="1" applyAlignment="1" applyProtection="1">
      <alignment vertical="center" wrapText="1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49" xfId="0" applyFont="1" applyBorder="1" applyAlignment="1" applyProtection="1">
      <alignment horizontal="left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horizontal="left" vertical="center" wrapText="1"/>
    </xf>
    <xf numFmtId="0" fontId="2" fillId="5" borderId="13" xfId="0" applyFont="1" applyFill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left" vertical="center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left" vertical="center"/>
    </xf>
    <xf numFmtId="0" fontId="3" fillId="2" borderId="33" xfId="0" applyFont="1" applyFill="1" applyBorder="1" applyAlignment="1" applyProtection="1">
      <alignment horizontal="left" vertical="center"/>
    </xf>
    <xf numFmtId="0" fontId="2" fillId="2" borderId="21" xfId="0" applyFont="1" applyFill="1" applyBorder="1" applyAlignment="1" applyProtection="1">
      <alignment horizontal="left" vertical="center"/>
    </xf>
    <xf numFmtId="0" fontId="9" fillId="0" borderId="22" xfId="0" applyFont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vertical="center" wrapText="1"/>
    </xf>
    <xf numFmtId="0" fontId="9" fillId="3" borderId="11" xfId="0" applyFont="1" applyFill="1" applyBorder="1" applyAlignment="1" applyProtection="1">
      <alignment vertic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0" fontId="3" fillId="2" borderId="16" xfId="0" applyFont="1" applyFill="1" applyBorder="1" applyAlignment="1" applyProtection="1">
      <alignment horizontal="left" vertical="center" wrapText="1"/>
    </xf>
    <xf numFmtId="169" fontId="2" fillId="5" borderId="35" xfId="0" applyNumberFormat="1" applyFont="1" applyFill="1" applyBorder="1" applyAlignment="1" applyProtection="1">
      <alignment horizontal="left" vertical="center"/>
      <protection locked="0"/>
    </xf>
    <xf numFmtId="169" fontId="2" fillId="5" borderId="46" xfId="0" applyNumberFormat="1" applyFont="1" applyFill="1" applyBorder="1" applyAlignment="1" applyProtection="1">
      <alignment horizontal="left" vertical="center"/>
      <protection locked="0"/>
    </xf>
    <xf numFmtId="169" fontId="2" fillId="5" borderId="47" xfId="0" applyNumberFormat="1" applyFont="1" applyFill="1" applyBorder="1" applyAlignment="1" applyProtection="1">
      <alignment horizontal="left" vertical="center"/>
      <protection locked="0"/>
    </xf>
    <xf numFmtId="0" fontId="3" fillId="2" borderId="43" xfId="0" applyFont="1" applyFill="1" applyBorder="1" applyAlignment="1" applyProtection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2" fillId="3" borderId="21" xfId="0" applyFont="1" applyFill="1" applyBorder="1" applyAlignment="1" applyProtection="1">
      <alignment vertical="center" wrapText="1"/>
    </xf>
    <xf numFmtId="0" fontId="9" fillId="3" borderId="22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9" fillId="6" borderId="16" xfId="0" applyFont="1" applyFill="1" applyBorder="1" applyAlignment="1" applyProtection="1">
      <alignment horizontal="center" vertical="center"/>
      <protection locked="0"/>
    </xf>
    <xf numFmtId="0" fontId="9" fillId="6" borderId="17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left" vertical="center" wrapText="1"/>
      <protection locked="0"/>
    </xf>
    <xf numFmtId="0" fontId="2" fillId="7" borderId="9" xfId="0" applyFont="1" applyFill="1" applyBorder="1" applyAlignment="1" applyProtection="1">
      <alignment horizontal="left" vertical="center"/>
    </xf>
    <xf numFmtId="0" fontId="2" fillId="7" borderId="52" xfId="0" applyFont="1" applyFill="1" applyBorder="1" applyAlignment="1" applyProtection="1">
      <alignment horizontal="left" vertical="center"/>
    </xf>
    <xf numFmtId="0" fontId="2" fillId="7" borderId="44" xfId="0" applyFont="1" applyFill="1" applyBorder="1" applyAlignment="1" applyProtection="1">
      <alignment horizontal="left" vertical="center"/>
    </xf>
    <xf numFmtId="0" fontId="14" fillId="6" borderId="34" xfId="0" applyFont="1" applyFill="1" applyBorder="1" applyAlignment="1" applyProtection="1">
      <alignment horizontal="left" vertical="center"/>
    </xf>
    <xf numFmtId="0" fontId="14" fillId="6" borderId="41" xfId="0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 wrapText="1"/>
    </xf>
    <xf numFmtId="0" fontId="10" fillId="0" borderId="9" xfId="0" applyFont="1" applyBorder="1" applyAlignment="1" applyProtection="1">
      <alignment horizontal="left" vertical="center"/>
    </xf>
    <xf numFmtId="0" fontId="10" fillId="6" borderId="13" xfId="0" applyFont="1" applyFill="1" applyBorder="1" applyAlignment="1" applyProtection="1">
      <alignment horizontal="left" vertical="center" wrapText="1"/>
    </xf>
    <xf numFmtId="0" fontId="10" fillId="6" borderId="9" xfId="0" applyFont="1" applyFill="1" applyBorder="1" applyAlignment="1" applyProtection="1">
      <alignment horizontal="left" vertical="center" wrapText="1"/>
    </xf>
    <xf numFmtId="0" fontId="14" fillId="6" borderId="9" xfId="0" applyFont="1" applyFill="1" applyBorder="1" applyAlignment="1" applyProtection="1">
      <alignment horizontal="center" vertical="center" wrapText="1"/>
    </xf>
    <xf numFmtId="0" fontId="14" fillId="6" borderId="14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left" vertical="center"/>
    </xf>
    <xf numFmtId="0" fontId="10" fillId="2" borderId="9" xfId="0" applyFont="1" applyFill="1" applyBorder="1" applyAlignment="1" applyProtection="1">
      <alignment horizontal="left" vertical="center"/>
    </xf>
    <xf numFmtId="0" fontId="10" fillId="6" borderId="9" xfId="0" applyFont="1" applyFill="1" applyBorder="1" applyAlignment="1" applyProtection="1">
      <alignment horizontal="left" vertical="center"/>
    </xf>
    <xf numFmtId="0" fontId="10" fillId="6" borderId="14" xfId="0" applyFont="1" applyFill="1" applyBorder="1" applyAlignment="1" applyProtection="1">
      <alignment horizontal="left" vertical="center"/>
    </xf>
    <xf numFmtId="0" fontId="10" fillId="0" borderId="43" xfId="0" applyFont="1" applyBorder="1" applyAlignment="1" applyProtection="1">
      <alignment horizontal="left" vertical="center"/>
    </xf>
    <xf numFmtId="0" fontId="10" fillId="0" borderId="41" xfId="0" applyFont="1" applyBorder="1" applyAlignment="1" applyProtection="1">
      <alignment horizontal="left" vertical="center"/>
    </xf>
    <xf numFmtId="0" fontId="10" fillId="0" borderId="39" xfId="0" applyFont="1" applyBorder="1" applyAlignment="1" applyProtection="1">
      <alignment horizontal="left" vertical="center"/>
    </xf>
    <xf numFmtId="0" fontId="10" fillId="2" borderId="34" xfId="0" applyFont="1" applyFill="1" applyBorder="1" applyAlignment="1" applyProtection="1">
      <alignment horizontal="left" vertical="center"/>
    </xf>
    <xf numFmtId="0" fontId="10" fillId="2" borderId="41" xfId="0" applyFont="1" applyFill="1" applyBorder="1" applyAlignment="1" applyProtection="1">
      <alignment horizontal="left" vertical="center"/>
    </xf>
    <xf numFmtId="0" fontId="10" fillId="2" borderId="39" xfId="0" applyFont="1" applyFill="1" applyBorder="1" applyAlignment="1" applyProtection="1">
      <alignment horizontal="left" vertical="center"/>
    </xf>
    <xf numFmtId="0" fontId="10" fillId="0" borderId="13" xfId="0" applyFont="1" applyBorder="1" applyAlignment="1" applyProtection="1">
      <alignment horizontal="left" vertical="center" wrapText="1"/>
    </xf>
    <xf numFmtId="0" fontId="10" fillId="0" borderId="9" xfId="0" applyFont="1" applyBorder="1" applyAlignment="1" applyProtection="1">
      <alignment horizontal="left" vertical="center" wrapText="1"/>
    </xf>
    <xf numFmtId="0" fontId="22" fillId="2" borderId="9" xfId="0" applyFont="1" applyFill="1" applyBorder="1" applyAlignment="1" applyProtection="1">
      <alignment horizontal="left" vertical="center" wrapText="1"/>
    </xf>
    <xf numFmtId="0" fontId="14" fillId="6" borderId="16" xfId="0" applyFont="1" applyFill="1" applyBorder="1" applyAlignment="1" applyProtection="1">
      <alignment horizontal="center" vertical="center" wrapText="1"/>
    </xf>
    <xf numFmtId="0" fontId="14" fillId="6" borderId="17" xfId="0" applyFont="1" applyFill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left" vertical="center"/>
    </xf>
    <xf numFmtId="0" fontId="10" fillId="0" borderId="19" xfId="0" applyFont="1" applyBorder="1" applyAlignment="1" applyProtection="1">
      <alignment horizontal="left" vertical="center"/>
    </xf>
    <xf numFmtId="0" fontId="10" fillId="0" borderId="49" xfId="0" applyFont="1" applyBorder="1" applyAlignment="1" applyProtection="1">
      <alignment horizontal="left" vertical="center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left" vertical="center" wrapText="1"/>
    </xf>
    <xf numFmtId="0" fontId="10" fillId="0" borderId="16" xfId="0" applyFont="1" applyBorder="1" applyAlignment="1" applyProtection="1">
      <alignment horizontal="left" vertical="center" wrapText="1"/>
    </xf>
    <xf numFmtId="0" fontId="10" fillId="0" borderId="34" xfId="0" applyFont="1" applyBorder="1" applyAlignment="1" applyProtection="1">
      <alignment horizontal="left" vertical="center" wrapText="1"/>
    </xf>
    <xf numFmtId="0" fontId="10" fillId="0" borderId="41" xfId="0" applyFont="1" applyBorder="1" applyAlignment="1" applyProtection="1">
      <alignment horizontal="left" vertical="center" wrapText="1"/>
    </xf>
    <xf numFmtId="0" fontId="10" fillId="0" borderId="39" xfId="0" applyFont="1" applyBorder="1" applyAlignment="1" applyProtection="1">
      <alignment horizontal="left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left" vertical="justify" wrapText="1"/>
    </xf>
    <xf numFmtId="0" fontId="10" fillId="2" borderId="9" xfId="0" applyFont="1" applyFill="1" applyBorder="1" applyAlignment="1" applyProtection="1">
      <alignment horizontal="left" vertical="justify" wrapText="1"/>
    </xf>
    <xf numFmtId="0" fontId="14" fillId="2" borderId="13" xfId="0" applyFont="1" applyFill="1" applyBorder="1" applyAlignment="1" applyProtection="1">
      <alignment horizontal="left" vertical="center" wrapText="1"/>
    </xf>
    <xf numFmtId="0" fontId="14" fillId="2" borderId="9" xfId="0" applyFont="1" applyFill="1" applyBorder="1" applyAlignment="1" applyProtection="1">
      <alignment horizontal="left" vertical="center" wrapText="1"/>
    </xf>
    <xf numFmtId="168" fontId="14" fillId="2" borderId="9" xfId="0" applyNumberFormat="1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10" fillId="6" borderId="13" xfId="0" applyFont="1" applyFill="1" applyBorder="1" applyAlignment="1" applyProtection="1">
      <alignment horizontal="left" vertical="justify" wrapText="1"/>
    </xf>
    <xf numFmtId="0" fontId="10" fillId="6" borderId="9" xfId="0" applyFont="1" applyFill="1" applyBorder="1" applyAlignment="1" applyProtection="1">
      <alignment horizontal="left" vertical="justify" wrapText="1"/>
    </xf>
    <xf numFmtId="0" fontId="14" fillId="2" borderId="34" xfId="0" applyFont="1" applyFill="1" applyBorder="1" applyAlignment="1" applyProtection="1">
      <alignment horizontal="left" vertical="center"/>
    </xf>
    <xf numFmtId="0" fontId="14" fillId="2" borderId="41" xfId="0" applyFont="1" applyFill="1" applyBorder="1" applyAlignment="1" applyProtection="1">
      <alignment horizontal="left" vertical="center"/>
    </xf>
    <xf numFmtId="0" fontId="14" fillId="2" borderId="50" xfId="0" applyFont="1" applyFill="1" applyBorder="1" applyAlignment="1" applyProtection="1">
      <alignment horizontal="left" vertical="center"/>
    </xf>
    <xf numFmtId="0" fontId="14" fillId="4" borderId="42" xfId="0" applyFont="1" applyFill="1" applyBorder="1" applyAlignment="1" applyProtection="1">
      <alignment horizontal="left" vertical="center"/>
    </xf>
    <xf numFmtId="0" fontId="14" fillId="4" borderId="36" xfId="0" applyFont="1" applyFill="1" applyBorder="1" applyAlignment="1" applyProtection="1">
      <alignment horizontal="left" vertical="center"/>
    </xf>
    <xf numFmtId="0" fontId="14" fillId="4" borderId="31" xfId="0" applyFont="1" applyFill="1" applyBorder="1" applyAlignment="1" applyProtection="1">
      <alignment horizontal="left" vertical="center"/>
    </xf>
    <xf numFmtId="0" fontId="2" fillId="6" borderId="41" xfId="0" applyFont="1" applyFill="1" applyBorder="1" applyAlignment="1" applyProtection="1">
      <alignment horizontal="left" vertical="center"/>
    </xf>
    <xf numFmtId="0" fontId="2" fillId="6" borderId="50" xfId="0" applyFont="1" applyFill="1" applyBorder="1" applyAlignment="1" applyProtection="1">
      <alignment horizontal="left" vertical="center"/>
    </xf>
    <xf numFmtId="0" fontId="14" fillId="2" borderId="9" xfId="0" applyFont="1" applyFill="1" applyBorder="1" applyAlignment="1" applyProtection="1">
      <alignment horizontal="left" vertical="center"/>
    </xf>
    <xf numFmtId="0" fontId="14" fillId="4" borderId="10" xfId="0" applyFont="1" applyFill="1" applyBorder="1" applyAlignment="1" applyProtection="1">
      <alignment horizontal="left" vertical="center"/>
    </xf>
    <xf numFmtId="0" fontId="14" fillId="4" borderId="11" xfId="0" applyFont="1" applyFill="1" applyBorder="1" applyAlignment="1" applyProtection="1">
      <alignment horizontal="left" vertical="center"/>
    </xf>
    <xf numFmtId="0" fontId="14" fillId="4" borderId="12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left" vertical="center"/>
    </xf>
    <xf numFmtId="0" fontId="2" fillId="2" borderId="14" xfId="0" applyFont="1" applyFill="1" applyBorder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b/>
        <i val="0"/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33"/>
      <color rgb="FF000000"/>
      <color rgb="FF99CCFF"/>
      <color rgb="FF66FF66"/>
      <color rgb="FFF5862B"/>
      <color rgb="FFEB700B"/>
      <color rgb="FFCCECFF"/>
      <color rgb="FFFFCCFF"/>
      <color rgb="FF00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hyperlink" Target="javascript:void(0)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</xdr:colOff>
      <xdr:row>0</xdr:row>
      <xdr:rowOff>0</xdr:rowOff>
    </xdr:from>
    <xdr:ext cx="1699260" cy="350520"/>
    <xdr:pic>
      <xdr:nvPicPr>
        <xdr:cNvPr id="3" name="Picture 2" descr="NEW Lib_PRS_H_RGB horizontal Small x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699260" cy="3505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107</xdr:row>
      <xdr:rowOff>0</xdr:rowOff>
    </xdr:from>
    <xdr:ext cx="152400" cy="152400"/>
    <xdr:pic>
      <xdr:nvPicPr>
        <xdr:cNvPr id="2" name="Picture 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861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179</xdr:row>
      <xdr:rowOff>0</xdr:rowOff>
    </xdr:from>
    <xdr:ext cx="152400" cy="152400"/>
    <xdr:pic>
      <xdr:nvPicPr>
        <xdr:cNvPr id="3" name="Picture 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315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120</xdr:row>
      <xdr:rowOff>0</xdr:rowOff>
    </xdr:from>
    <xdr:ext cx="152400" cy="152400"/>
    <xdr:pic>
      <xdr:nvPicPr>
        <xdr:cNvPr id="4" name="Picture 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21792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102</xdr:row>
      <xdr:rowOff>0</xdr:rowOff>
    </xdr:from>
    <xdr:ext cx="152400" cy="152400"/>
    <xdr:pic>
      <xdr:nvPicPr>
        <xdr:cNvPr id="5" name="Picture 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724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39</xdr:row>
      <xdr:rowOff>0</xdr:rowOff>
    </xdr:from>
    <xdr:ext cx="152400" cy="152400"/>
    <xdr:pic>
      <xdr:nvPicPr>
        <xdr:cNvPr id="6" name="Picture 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03022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185</xdr:row>
      <xdr:rowOff>0</xdr:rowOff>
    </xdr:from>
    <xdr:ext cx="152400" cy="152400"/>
    <xdr:pic>
      <xdr:nvPicPr>
        <xdr:cNvPr id="7" name="Picture 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42493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152400" cy="152400"/>
    <xdr:pic>
      <xdr:nvPicPr>
        <xdr:cNvPr id="8" name="Picture 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0553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42</xdr:row>
      <xdr:rowOff>0</xdr:rowOff>
    </xdr:from>
    <xdr:ext cx="152400" cy="152400"/>
    <xdr:pic>
      <xdr:nvPicPr>
        <xdr:cNvPr id="9" name="Picture 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1056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43</xdr:row>
      <xdr:rowOff>0</xdr:rowOff>
    </xdr:from>
    <xdr:ext cx="152400" cy="152400"/>
    <xdr:pic>
      <xdr:nvPicPr>
        <xdr:cNvPr id="10" name="Picture 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1308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46</xdr:row>
      <xdr:rowOff>0</xdr:rowOff>
    </xdr:from>
    <xdr:ext cx="152400" cy="152400"/>
    <xdr:pic>
      <xdr:nvPicPr>
        <xdr:cNvPr id="11" name="Picture 1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20624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47</xdr:row>
      <xdr:rowOff>0</xdr:rowOff>
    </xdr:from>
    <xdr:ext cx="152400" cy="152400"/>
    <xdr:pic>
      <xdr:nvPicPr>
        <xdr:cNvPr id="12" name="Picture 1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23139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50</xdr:row>
      <xdr:rowOff>0</xdr:rowOff>
    </xdr:from>
    <xdr:ext cx="152400" cy="152400"/>
    <xdr:pic>
      <xdr:nvPicPr>
        <xdr:cNvPr id="13" name="Picture 1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3068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143</xdr:row>
      <xdr:rowOff>0</xdr:rowOff>
    </xdr:from>
    <xdr:ext cx="152400" cy="152400"/>
    <xdr:pic>
      <xdr:nvPicPr>
        <xdr:cNvPr id="14" name="Picture 1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65683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51</xdr:row>
      <xdr:rowOff>0</xdr:rowOff>
    </xdr:from>
    <xdr:ext cx="152400" cy="152400"/>
    <xdr:pic>
      <xdr:nvPicPr>
        <xdr:cNvPr id="15" name="Picture 1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33197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52</xdr:row>
      <xdr:rowOff>0</xdr:rowOff>
    </xdr:from>
    <xdr:ext cx="152400" cy="152400"/>
    <xdr:pic>
      <xdr:nvPicPr>
        <xdr:cNvPr id="16" name="Picture 1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3571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152400" cy="152400"/>
    <xdr:pic>
      <xdr:nvPicPr>
        <xdr:cNvPr id="17" name="Picture 1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38226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55</xdr:row>
      <xdr:rowOff>0</xdr:rowOff>
    </xdr:from>
    <xdr:ext cx="152400" cy="152400"/>
    <xdr:pic>
      <xdr:nvPicPr>
        <xdr:cNvPr id="18" name="Picture 1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43484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52400" cy="152400"/>
    <xdr:pic>
      <xdr:nvPicPr>
        <xdr:cNvPr id="19" name="Picture 1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46227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58</xdr:row>
      <xdr:rowOff>0</xdr:rowOff>
    </xdr:from>
    <xdr:ext cx="152400" cy="152400"/>
    <xdr:pic>
      <xdr:nvPicPr>
        <xdr:cNvPr id="20" name="Picture 1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5171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60</xdr:row>
      <xdr:rowOff>0</xdr:rowOff>
    </xdr:from>
    <xdr:ext cx="152400" cy="152400"/>
    <xdr:pic>
      <xdr:nvPicPr>
        <xdr:cNvPr id="21" name="Picture 2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5720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208</xdr:row>
      <xdr:rowOff>0</xdr:rowOff>
    </xdr:from>
    <xdr:ext cx="152400" cy="152400"/>
    <xdr:pic>
      <xdr:nvPicPr>
        <xdr:cNvPr id="22" name="Picture 2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84555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65</xdr:row>
      <xdr:rowOff>0</xdr:rowOff>
    </xdr:from>
    <xdr:ext cx="152400" cy="152400"/>
    <xdr:pic>
      <xdr:nvPicPr>
        <xdr:cNvPr id="23" name="Picture 2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70916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</xdr:row>
      <xdr:rowOff>0</xdr:rowOff>
    </xdr:from>
    <xdr:ext cx="152400" cy="152400"/>
    <xdr:pic>
      <xdr:nvPicPr>
        <xdr:cNvPr id="24" name="Picture 2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73659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67</xdr:row>
      <xdr:rowOff>0</xdr:rowOff>
    </xdr:from>
    <xdr:ext cx="152400" cy="152400"/>
    <xdr:pic>
      <xdr:nvPicPr>
        <xdr:cNvPr id="25" name="Picture 2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7640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68</xdr:row>
      <xdr:rowOff>0</xdr:rowOff>
    </xdr:from>
    <xdr:ext cx="152400" cy="152400"/>
    <xdr:pic>
      <xdr:nvPicPr>
        <xdr:cNvPr id="26" name="Picture 2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791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196</xdr:row>
      <xdr:rowOff>0</xdr:rowOff>
    </xdr:from>
    <xdr:ext cx="152400" cy="152400"/>
    <xdr:pic>
      <xdr:nvPicPr>
        <xdr:cNvPr id="27" name="Picture 2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6261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70</xdr:row>
      <xdr:rowOff>0</xdr:rowOff>
    </xdr:from>
    <xdr:ext cx="152400" cy="152400"/>
    <xdr:pic>
      <xdr:nvPicPr>
        <xdr:cNvPr id="28" name="Picture 2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84632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72</xdr:row>
      <xdr:rowOff>0</xdr:rowOff>
    </xdr:from>
    <xdr:ext cx="152400" cy="152400"/>
    <xdr:pic>
      <xdr:nvPicPr>
        <xdr:cNvPr id="29" name="Picture 2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901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</xdr:row>
      <xdr:rowOff>0</xdr:rowOff>
    </xdr:from>
    <xdr:ext cx="152400" cy="152400"/>
    <xdr:pic>
      <xdr:nvPicPr>
        <xdr:cNvPr id="30" name="Picture 2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9286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75</xdr:row>
      <xdr:rowOff>0</xdr:rowOff>
    </xdr:from>
    <xdr:ext cx="152400" cy="152400"/>
    <xdr:pic>
      <xdr:nvPicPr>
        <xdr:cNvPr id="31" name="Picture 3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98348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76</xdr:row>
      <xdr:rowOff>0</xdr:rowOff>
    </xdr:from>
    <xdr:ext cx="152400" cy="152400"/>
    <xdr:pic>
      <xdr:nvPicPr>
        <xdr:cNvPr id="32" name="Picture 3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01091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77</xdr:row>
      <xdr:rowOff>0</xdr:rowOff>
    </xdr:from>
    <xdr:ext cx="152400" cy="152400"/>
    <xdr:pic>
      <xdr:nvPicPr>
        <xdr:cNvPr id="33" name="Picture 3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038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78</xdr:row>
      <xdr:rowOff>0</xdr:rowOff>
    </xdr:from>
    <xdr:ext cx="152400" cy="152400"/>
    <xdr:pic>
      <xdr:nvPicPr>
        <xdr:cNvPr id="34" name="Picture 3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06578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105</xdr:row>
      <xdr:rowOff>0</xdr:rowOff>
    </xdr:from>
    <xdr:ext cx="152400" cy="152400"/>
    <xdr:pic>
      <xdr:nvPicPr>
        <xdr:cNvPr id="35" name="Picture 3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80644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79</xdr:row>
      <xdr:rowOff>0</xdr:rowOff>
    </xdr:from>
    <xdr:ext cx="152400" cy="152400"/>
    <xdr:pic>
      <xdr:nvPicPr>
        <xdr:cNvPr id="36" name="Picture 3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09321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81</xdr:row>
      <xdr:rowOff>0</xdr:rowOff>
    </xdr:from>
    <xdr:ext cx="152400" cy="152400"/>
    <xdr:pic>
      <xdr:nvPicPr>
        <xdr:cNvPr id="37" name="Picture 3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14807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82</xdr:row>
      <xdr:rowOff>0</xdr:rowOff>
    </xdr:from>
    <xdr:ext cx="152400" cy="152400"/>
    <xdr:pic>
      <xdr:nvPicPr>
        <xdr:cNvPr id="38" name="Picture 3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1755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83</xdr:row>
      <xdr:rowOff>0</xdr:rowOff>
    </xdr:from>
    <xdr:ext cx="152400" cy="152400"/>
    <xdr:pic>
      <xdr:nvPicPr>
        <xdr:cNvPr id="39" name="Picture 3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2029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85</xdr:row>
      <xdr:rowOff>0</xdr:rowOff>
    </xdr:from>
    <xdr:ext cx="152400" cy="152400"/>
    <xdr:pic>
      <xdr:nvPicPr>
        <xdr:cNvPr id="40" name="Picture 3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2578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86</xdr:row>
      <xdr:rowOff>0</xdr:rowOff>
    </xdr:from>
    <xdr:ext cx="152400" cy="152400"/>
    <xdr:pic>
      <xdr:nvPicPr>
        <xdr:cNvPr id="41" name="Picture 4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28523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87</xdr:row>
      <xdr:rowOff>0</xdr:rowOff>
    </xdr:from>
    <xdr:ext cx="152400" cy="152400"/>
    <xdr:pic>
      <xdr:nvPicPr>
        <xdr:cNvPr id="42" name="Picture 4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3126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88</xdr:row>
      <xdr:rowOff>0</xdr:rowOff>
    </xdr:from>
    <xdr:ext cx="152400" cy="152400"/>
    <xdr:pic>
      <xdr:nvPicPr>
        <xdr:cNvPr id="43" name="Picture 4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3401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89</xdr:row>
      <xdr:rowOff>0</xdr:rowOff>
    </xdr:from>
    <xdr:ext cx="152400" cy="152400"/>
    <xdr:pic>
      <xdr:nvPicPr>
        <xdr:cNvPr id="44" name="Picture 4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36753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90</xdr:row>
      <xdr:rowOff>0</xdr:rowOff>
    </xdr:from>
    <xdr:ext cx="152400" cy="152400"/>
    <xdr:pic>
      <xdr:nvPicPr>
        <xdr:cNvPr id="45" name="Picture 4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39496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91</xdr:row>
      <xdr:rowOff>0</xdr:rowOff>
    </xdr:from>
    <xdr:ext cx="152400" cy="152400"/>
    <xdr:pic>
      <xdr:nvPicPr>
        <xdr:cNvPr id="46" name="Picture 4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42239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92</xdr:row>
      <xdr:rowOff>0</xdr:rowOff>
    </xdr:from>
    <xdr:ext cx="152400" cy="152400"/>
    <xdr:pic>
      <xdr:nvPicPr>
        <xdr:cNvPr id="47" name="Picture 4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4498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93</xdr:row>
      <xdr:rowOff>0</xdr:rowOff>
    </xdr:from>
    <xdr:ext cx="152400" cy="152400"/>
    <xdr:pic>
      <xdr:nvPicPr>
        <xdr:cNvPr id="48" name="Picture 4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4772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94</xdr:row>
      <xdr:rowOff>0</xdr:rowOff>
    </xdr:from>
    <xdr:ext cx="152400" cy="152400"/>
    <xdr:pic>
      <xdr:nvPicPr>
        <xdr:cNvPr id="49" name="Picture 4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50469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95</xdr:row>
      <xdr:rowOff>0</xdr:rowOff>
    </xdr:from>
    <xdr:ext cx="152400" cy="152400"/>
    <xdr:pic>
      <xdr:nvPicPr>
        <xdr:cNvPr id="50" name="Picture 4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53212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97</xdr:row>
      <xdr:rowOff>0</xdr:rowOff>
    </xdr:from>
    <xdr:ext cx="152400" cy="152400"/>
    <xdr:pic>
      <xdr:nvPicPr>
        <xdr:cNvPr id="51" name="Picture 5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586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98</xdr:row>
      <xdr:rowOff>0</xdr:rowOff>
    </xdr:from>
    <xdr:ext cx="152400" cy="152400"/>
    <xdr:pic>
      <xdr:nvPicPr>
        <xdr:cNvPr id="52" name="Picture 5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614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48</xdr:row>
      <xdr:rowOff>0</xdr:rowOff>
    </xdr:from>
    <xdr:ext cx="152400" cy="152400"/>
    <xdr:pic>
      <xdr:nvPicPr>
        <xdr:cNvPr id="53" name="Picture 5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25653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99</xdr:row>
      <xdr:rowOff>0</xdr:rowOff>
    </xdr:from>
    <xdr:ext cx="152400" cy="152400"/>
    <xdr:pic>
      <xdr:nvPicPr>
        <xdr:cNvPr id="54" name="Picture 5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64185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100</xdr:row>
      <xdr:rowOff>0</xdr:rowOff>
    </xdr:from>
    <xdr:ext cx="152400" cy="152400"/>
    <xdr:pic>
      <xdr:nvPicPr>
        <xdr:cNvPr id="55" name="Picture 5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66928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101</xdr:row>
      <xdr:rowOff>0</xdr:rowOff>
    </xdr:from>
    <xdr:ext cx="152400" cy="152400"/>
    <xdr:pic>
      <xdr:nvPicPr>
        <xdr:cNvPr id="56" name="Picture 5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69671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104</xdr:row>
      <xdr:rowOff>0</xdr:rowOff>
    </xdr:from>
    <xdr:ext cx="152400" cy="152400"/>
    <xdr:pic>
      <xdr:nvPicPr>
        <xdr:cNvPr id="57" name="Picture 5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77901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183</xdr:row>
      <xdr:rowOff>0</xdr:rowOff>
    </xdr:from>
    <xdr:ext cx="152400" cy="152400"/>
    <xdr:pic>
      <xdr:nvPicPr>
        <xdr:cNvPr id="58" name="Picture 5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38835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149</xdr:row>
      <xdr:rowOff>0</xdr:rowOff>
    </xdr:from>
    <xdr:ext cx="152400" cy="152400"/>
    <xdr:pic>
      <xdr:nvPicPr>
        <xdr:cNvPr id="59" name="Picture 5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76656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106</xdr:row>
      <xdr:rowOff>0</xdr:rowOff>
    </xdr:from>
    <xdr:ext cx="152400" cy="152400"/>
    <xdr:pic>
      <xdr:nvPicPr>
        <xdr:cNvPr id="60" name="Picture 5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83387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109</xdr:row>
      <xdr:rowOff>0</xdr:rowOff>
    </xdr:from>
    <xdr:ext cx="152400" cy="152400"/>
    <xdr:pic>
      <xdr:nvPicPr>
        <xdr:cNvPr id="61" name="Picture 6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91617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111</xdr:row>
      <xdr:rowOff>0</xdr:rowOff>
    </xdr:from>
    <xdr:ext cx="152400" cy="152400"/>
    <xdr:pic>
      <xdr:nvPicPr>
        <xdr:cNvPr id="62" name="Picture 6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97103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112</xdr:row>
      <xdr:rowOff>0</xdr:rowOff>
    </xdr:from>
    <xdr:ext cx="152400" cy="152400"/>
    <xdr:pic>
      <xdr:nvPicPr>
        <xdr:cNvPr id="63" name="Picture 6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998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113</xdr:row>
      <xdr:rowOff>0</xdr:rowOff>
    </xdr:from>
    <xdr:ext cx="152400" cy="152400"/>
    <xdr:pic>
      <xdr:nvPicPr>
        <xdr:cNvPr id="64" name="Picture 6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0259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114</xdr:row>
      <xdr:rowOff>0</xdr:rowOff>
    </xdr:from>
    <xdr:ext cx="152400" cy="152400"/>
    <xdr:pic>
      <xdr:nvPicPr>
        <xdr:cNvPr id="65" name="Picture 6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05333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115</xdr:row>
      <xdr:rowOff>0</xdr:rowOff>
    </xdr:from>
    <xdr:ext cx="152400" cy="152400"/>
    <xdr:pic>
      <xdr:nvPicPr>
        <xdr:cNvPr id="66" name="Picture 6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08076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118</xdr:row>
      <xdr:rowOff>0</xdr:rowOff>
    </xdr:from>
    <xdr:ext cx="152400" cy="152400"/>
    <xdr:pic>
      <xdr:nvPicPr>
        <xdr:cNvPr id="67" name="Picture 6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1630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119</xdr:row>
      <xdr:rowOff>0</xdr:rowOff>
    </xdr:from>
    <xdr:ext cx="152400" cy="152400"/>
    <xdr:pic>
      <xdr:nvPicPr>
        <xdr:cNvPr id="68" name="Picture 6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19049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122</xdr:row>
      <xdr:rowOff>0</xdr:rowOff>
    </xdr:from>
    <xdr:ext cx="152400" cy="152400"/>
    <xdr:pic>
      <xdr:nvPicPr>
        <xdr:cNvPr id="69" name="Picture 6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2727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123</xdr:row>
      <xdr:rowOff>0</xdr:rowOff>
    </xdr:from>
    <xdr:ext cx="152400" cy="152400"/>
    <xdr:pic>
      <xdr:nvPicPr>
        <xdr:cNvPr id="70" name="Picture 6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29107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124</xdr:row>
      <xdr:rowOff>0</xdr:rowOff>
    </xdr:from>
    <xdr:ext cx="152400" cy="152400"/>
    <xdr:pic>
      <xdr:nvPicPr>
        <xdr:cNvPr id="71" name="Picture 7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30936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126</xdr:row>
      <xdr:rowOff>0</xdr:rowOff>
    </xdr:from>
    <xdr:ext cx="152400" cy="152400"/>
    <xdr:pic>
      <xdr:nvPicPr>
        <xdr:cNvPr id="72" name="Picture 7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3459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127</xdr:row>
      <xdr:rowOff>0</xdr:rowOff>
    </xdr:from>
    <xdr:ext cx="152400" cy="152400"/>
    <xdr:pic>
      <xdr:nvPicPr>
        <xdr:cNvPr id="73" name="Picture 7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3642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129</xdr:row>
      <xdr:rowOff>0</xdr:rowOff>
    </xdr:from>
    <xdr:ext cx="152400" cy="152400"/>
    <xdr:pic>
      <xdr:nvPicPr>
        <xdr:cNvPr id="74" name="Picture 7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4008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130</xdr:row>
      <xdr:rowOff>0</xdr:rowOff>
    </xdr:from>
    <xdr:ext cx="152400" cy="152400"/>
    <xdr:pic>
      <xdr:nvPicPr>
        <xdr:cNvPr id="75" name="Picture 7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41909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132</xdr:row>
      <xdr:rowOff>0</xdr:rowOff>
    </xdr:from>
    <xdr:ext cx="152400" cy="152400"/>
    <xdr:pic>
      <xdr:nvPicPr>
        <xdr:cNvPr id="76" name="Picture 7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4556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136</xdr:row>
      <xdr:rowOff>0</xdr:rowOff>
    </xdr:from>
    <xdr:ext cx="152400" cy="152400"/>
    <xdr:pic>
      <xdr:nvPicPr>
        <xdr:cNvPr id="77" name="Picture 7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5288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137</xdr:row>
      <xdr:rowOff>0</xdr:rowOff>
    </xdr:from>
    <xdr:ext cx="152400" cy="152400"/>
    <xdr:pic>
      <xdr:nvPicPr>
        <xdr:cNvPr id="78" name="Picture 7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5471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138</xdr:row>
      <xdr:rowOff>0</xdr:rowOff>
    </xdr:from>
    <xdr:ext cx="152400" cy="152400"/>
    <xdr:pic>
      <xdr:nvPicPr>
        <xdr:cNvPr id="79" name="Picture 7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56539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139</xdr:row>
      <xdr:rowOff>0</xdr:rowOff>
    </xdr:from>
    <xdr:ext cx="152400" cy="152400"/>
    <xdr:pic>
      <xdr:nvPicPr>
        <xdr:cNvPr id="80" name="Picture 7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58368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153</xdr:row>
      <xdr:rowOff>0</xdr:rowOff>
    </xdr:from>
    <xdr:ext cx="152400" cy="152400"/>
    <xdr:pic>
      <xdr:nvPicPr>
        <xdr:cNvPr id="81" name="Picture 8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83971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142</xdr:row>
      <xdr:rowOff>0</xdr:rowOff>
    </xdr:from>
    <xdr:ext cx="152400" cy="152400"/>
    <xdr:pic>
      <xdr:nvPicPr>
        <xdr:cNvPr id="82" name="Picture 8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638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57</xdr:row>
      <xdr:rowOff>0</xdr:rowOff>
    </xdr:from>
    <xdr:ext cx="152400" cy="152400"/>
    <xdr:pic>
      <xdr:nvPicPr>
        <xdr:cNvPr id="83" name="Picture 8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4897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214</xdr:row>
      <xdr:rowOff>0</xdr:rowOff>
    </xdr:from>
    <xdr:ext cx="152400" cy="152400"/>
    <xdr:pic>
      <xdr:nvPicPr>
        <xdr:cNvPr id="84" name="Picture 8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95528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145</xdr:row>
      <xdr:rowOff>0</xdr:rowOff>
    </xdr:from>
    <xdr:ext cx="152400" cy="152400"/>
    <xdr:pic>
      <xdr:nvPicPr>
        <xdr:cNvPr id="85" name="Picture 8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69341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146</xdr:row>
      <xdr:rowOff>0</xdr:rowOff>
    </xdr:from>
    <xdr:ext cx="152400" cy="152400"/>
    <xdr:pic>
      <xdr:nvPicPr>
        <xdr:cNvPr id="86" name="Picture 8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7117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147</xdr:row>
      <xdr:rowOff>0</xdr:rowOff>
    </xdr:from>
    <xdr:ext cx="152400" cy="152400"/>
    <xdr:pic>
      <xdr:nvPicPr>
        <xdr:cNvPr id="87" name="Picture 8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729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148</xdr:row>
      <xdr:rowOff>0</xdr:rowOff>
    </xdr:from>
    <xdr:ext cx="152400" cy="152400"/>
    <xdr:pic>
      <xdr:nvPicPr>
        <xdr:cNvPr id="88" name="Picture 8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74827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151</xdr:row>
      <xdr:rowOff>0</xdr:rowOff>
    </xdr:from>
    <xdr:ext cx="152400" cy="152400"/>
    <xdr:pic>
      <xdr:nvPicPr>
        <xdr:cNvPr id="89" name="Picture 8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8031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154</xdr:row>
      <xdr:rowOff>0</xdr:rowOff>
    </xdr:from>
    <xdr:ext cx="152400" cy="152400"/>
    <xdr:pic>
      <xdr:nvPicPr>
        <xdr:cNvPr id="90" name="Picture 8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8580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155</xdr:row>
      <xdr:rowOff>0</xdr:rowOff>
    </xdr:from>
    <xdr:ext cx="152400" cy="152400"/>
    <xdr:pic>
      <xdr:nvPicPr>
        <xdr:cNvPr id="91" name="Picture 9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87629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144</xdr:row>
      <xdr:rowOff>0</xdr:rowOff>
    </xdr:from>
    <xdr:ext cx="152400" cy="152400"/>
    <xdr:pic>
      <xdr:nvPicPr>
        <xdr:cNvPr id="92" name="Picture 9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67512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156</xdr:row>
      <xdr:rowOff>0</xdr:rowOff>
    </xdr:from>
    <xdr:ext cx="152400" cy="152400"/>
    <xdr:pic>
      <xdr:nvPicPr>
        <xdr:cNvPr id="93" name="Picture 9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89458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157</xdr:row>
      <xdr:rowOff>0</xdr:rowOff>
    </xdr:from>
    <xdr:ext cx="152400" cy="152400"/>
    <xdr:pic>
      <xdr:nvPicPr>
        <xdr:cNvPr id="94" name="Picture 9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9128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158</xdr:row>
      <xdr:rowOff>0</xdr:rowOff>
    </xdr:from>
    <xdr:ext cx="152400" cy="152400"/>
    <xdr:pic>
      <xdr:nvPicPr>
        <xdr:cNvPr id="95" name="Picture 9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93115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160</xdr:row>
      <xdr:rowOff>0</xdr:rowOff>
    </xdr:from>
    <xdr:ext cx="152400" cy="152400"/>
    <xdr:pic>
      <xdr:nvPicPr>
        <xdr:cNvPr id="96" name="Picture 9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96773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161</xdr:row>
      <xdr:rowOff>0</xdr:rowOff>
    </xdr:from>
    <xdr:ext cx="152400" cy="152400"/>
    <xdr:pic>
      <xdr:nvPicPr>
        <xdr:cNvPr id="97" name="Picture 9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9860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162</xdr:row>
      <xdr:rowOff>0</xdr:rowOff>
    </xdr:from>
    <xdr:ext cx="152400" cy="152400"/>
    <xdr:pic>
      <xdr:nvPicPr>
        <xdr:cNvPr id="98" name="Picture 9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004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163</xdr:row>
      <xdr:rowOff>0</xdr:rowOff>
    </xdr:from>
    <xdr:ext cx="152400" cy="152400"/>
    <xdr:pic>
      <xdr:nvPicPr>
        <xdr:cNvPr id="99" name="Picture 9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02259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164</xdr:row>
      <xdr:rowOff>0</xdr:rowOff>
    </xdr:from>
    <xdr:ext cx="152400" cy="152400"/>
    <xdr:pic>
      <xdr:nvPicPr>
        <xdr:cNvPr id="100" name="Picture 9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04088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166</xdr:row>
      <xdr:rowOff>0</xdr:rowOff>
    </xdr:from>
    <xdr:ext cx="152400" cy="152400"/>
    <xdr:pic>
      <xdr:nvPicPr>
        <xdr:cNvPr id="101" name="Picture 10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07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203</xdr:row>
      <xdr:rowOff>0</xdr:rowOff>
    </xdr:from>
    <xdr:ext cx="152400" cy="152400"/>
    <xdr:pic>
      <xdr:nvPicPr>
        <xdr:cNvPr id="102" name="Picture 10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75411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186</xdr:row>
      <xdr:rowOff>0</xdr:rowOff>
    </xdr:from>
    <xdr:ext cx="152400" cy="152400"/>
    <xdr:pic>
      <xdr:nvPicPr>
        <xdr:cNvPr id="103" name="Picture 10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4432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187</xdr:row>
      <xdr:rowOff>0</xdr:rowOff>
    </xdr:from>
    <xdr:ext cx="152400" cy="152400"/>
    <xdr:pic>
      <xdr:nvPicPr>
        <xdr:cNvPr id="104" name="Picture 10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4615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188</xdr:row>
      <xdr:rowOff>0</xdr:rowOff>
    </xdr:from>
    <xdr:ext cx="152400" cy="152400"/>
    <xdr:pic>
      <xdr:nvPicPr>
        <xdr:cNvPr id="105" name="Picture 10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47979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169</xdr:row>
      <xdr:rowOff>0</xdr:rowOff>
    </xdr:from>
    <xdr:ext cx="152400" cy="152400"/>
    <xdr:pic>
      <xdr:nvPicPr>
        <xdr:cNvPr id="106" name="Picture 10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13232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152400" cy="152400"/>
    <xdr:pic>
      <xdr:nvPicPr>
        <xdr:cNvPr id="107" name="Picture 10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20547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174</xdr:row>
      <xdr:rowOff>0</xdr:rowOff>
    </xdr:from>
    <xdr:ext cx="152400" cy="152400"/>
    <xdr:pic>
      <xdr:nvPicPr>
        <xdr:cNvPr id="108" name="Picture 10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22376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175</xdr:row>
      <xdr:rowOff>0</xdr:rowOff>
    </xdr:from>
    <xdr:ext cx="152400" cy="152400"/>
    <xdr:pic>
      <xdr:nvPicPr>
        <xdr:cNvPr id="109" name="Picture 10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24205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178</xdr:row>
      <xdr:rowOff>0</xdr:rowOff>
    </xdr:from>
    <xdr:ext cx="152400" cy="152400"/>
    <xdr:pic>
      <xdr:nvPicPr>
        <xdr:cNvPr id="110" name="Picture 10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29691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180</xdr:row>
      <xdr:rowOff>0</xdr:rowOff>
    </xdr:from>
    <xdr:ext cx="152400" cy="152400"/>
    <xdr:pic>
      <xdr:nvPicPr>
        <xdr:cNvPr id="111" name="Picture 11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33349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54</xdr:row>
      <xdr:rowOff>0</xdr:rowOff>
    </xdr:from>
    <xdr:ext cx="152400" cy="152400"/>
    <xdr:pic>
      <xdr:nvPicPr>
        <xdr:cNvPr id="112" name="Picture 11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40741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181</xdr:row>
      <xdr:rowOff>0</xdr:rowOff>
    </xdr:from>
    <xdr:ext cx="152400" cy="152400"/>
    <xdr:pic>
      <xdr:nvPicPr>
        <xdr:cNvPr id="113" name="Picture 11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35178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184</xdr:row>
      <xdr:rowOff>0</xdr:rowOff>
    </xdr:from>
    <xdr:ext cx="152400" cy="152400"/>
    <xdr:pic>
      <xdr:nvPicPr>
        <xdr:cNvPr id="114" name="Picture 11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40664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190</xdr:row>
      <xdr:rowOff>0</xdr:rowOff>
    </xdr:from>
    <xdr:ext cx="152400" cy="152400"/>
    <xdr:pic>
      <xdr:nvPicPr>
        <xdr:cNvPr id="115" name="Picture 11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51637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152400" cy="152400"/>
    <xdr:pic>
      <xdr:nvPicPr>
        <xdr:cNvPr id="116" name="Picture 11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5346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192</xdr:row>
      <xdr:rowOff>0</xdr:rowOff>
    </xdr:from>
    <xdr:ext cx="152400" cy="152400"/>
    <xdr:pic>
      <xdr:nvPicPr>
        <xdr:cNvPr id="117" name="Picture 11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552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193</xdr:row>
      <xdr:rowOff>0</xdr:rowOff>
    </xdr:from>
    <xdr:ext cx="152400" cy="152400"/>
    <xdr:pic>
      <xdr:nvPicPr>
        <xdr:cNvPr id="118" name="Picture 11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57123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194</xdr:row>
      <xdr:rowOff>0</xdr:rowOff>
    </xdr:from>
    <xdr:ext cx="152400" cy="152400"/>
    <xdr:pic>
      <xdr:nvPicPr>
        <xdr:cNvPr id="119" name="Picture 11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58952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195</xdr:row>
      <xdr:rowOff>0</xdr:rowOff>
    </xdr:from>
    <xdr:ext cx="152400" cy="152400"/>
    <xdr:pic>
      <xdr:nvPicPr>
        <xdr:cNvPr id="120" name="Picture 11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60781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198</xdr:row>
      <xdr:rowOff>0</xdr:rowOff>
    </xdr:from>
    <xdr:ext cx="152400" cy="152400"/>
    <xdr:pic>
      <xdr:nvPicPr>
        <xdr:cNvPr id="121" name="Picture 12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66267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199</xdr:row>
      <xdr:rowOff>0</xdr:rowOff>
    </xdr:from>
    <xdr:ext cx="152400" cy="152400"/>
    <xdr:pic>
      <xdr:nvPicPr>
        <xdr:cNvPr id="122" name="Picture 12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68096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200</xdr:row>
      <xdr:rowOff>0</xdr:rowOff>
    </xdr:from>
    <xdr:ext cx="152400" cy="152400"/>
    <xdr:pic>
      <xdr:nvPicPr>
        <xdr:cNvPr id="123" name="Picture 12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69925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202</xdr:row>
      <xdr:rowOff>0</xdr:rowOff>
    </xdr:from>
    <xdr:ext cx="152400" cy="152400"/>
    <xdr:pic>
      <xdr:nvPicPr>
        <xdr:cNvPr id="124" name="Picture 12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7358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211</xdr:row>
      <xdr:rowOff>0</xdr:rowOff>
    </xdr:from>
    <xdr:ext cx="152400" cy="152400"/>
    <xdr:pic>
      <xdr:nvPicPr>
        <xdr:cNvPr id="125" name="Picture 12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900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152400" cy="152400"/>
    <xdr:pic>
      <xdr:nvPicPr>
        <xdr:cNvPr id="126" name="Picture 12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7724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205</xdr:row>
      <xdr:rowOff>0</xdr:rowOff>
    </xdr:from>
    <xdr:ext cx="152400" cy="152400"/>
    <xdr:pic>
      <xdr:nvPicPr>
        <xdr:cNvPr id="127" name="Picture 12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79069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209</xdr:row>
      <xdr:rowOff>0</xdr:rowOff>
    </xdr:from>
    <xdr:ext cx="152400" cy="152400"/>
    <xdr:pic>
      <xdr:nvPicPr>
        <xdr:cNvPr id="128" name="Picture 12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86384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59</xdr:row>
      <xdr:rowOff>0</xdr:rowOff>
    </xdr:from>
    <xdr:ext cx="152400" cy="152400"/>
    <xdr:pic>
      <xdr:nvPicPr>
        <xdr:cNvPr id="129" name="Picture 12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54457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212</xdr:row>
      <xdr:rowOff>0</xdr:rowOff>
    </xdr:from>
    <xdr:ext cx="152400" cy="152400"/>
    <xdr:pic>
      <xdr:nvPicPr>
        <xdr:cNvPr id="130" name="Picture 12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9187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44</xdr:row>
      <xdr:rowOff>0</xdr:rowOff>
    </xdr:from>
    <xdr:ext cx="152400" cy="152400"/>
    <xdr:pic>
      <xdr:nvPicPr>
        <xdr:cNvPr id="131" name="Picture 13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15595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215</xdr:row>
      <xdr:rowOff>0</xdr:rowOff>
    </xdr:from>
    <xdr:ext cx="152400" cy="152400"/>
    <xdr:pic>
      <xdr:nvPicPr>
        <xdr:cNvPr id="132" name="Picture 13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97357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216</xdr:row>
      <xdr:rowOff>0</xdr:rowOff>
    </xdr:from>
    <xdr:ext cx="152400" cy="152400"/>
    <xdr:pic>
      <xdr:nvPicPr>
        <xdr:cNvPr id="133" name="Picture 13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9918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172</xdr:row>
      <xdr:rowOff>0</xdr:rowOff>
    </xdr:from>
    <xdr:ext cx="152400" cy="152400"/>
    <xdr:pic>
      <xdr:nvPicPr>
        <xdr:cNvPr id="134" name="Picture 13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187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152</xdr:row>
      <xdr:rowOff>0</xdr:rowOff>
    </xdr:from>
    <xdr:ext cx="152400" cy="152400"/>
    <xdr:pic>
      <xdr:nvPicPr>
        <xdr:cNvPr id="135" name="Picture 13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821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189</xdr:row>
      <xdr:rowOff>0</xdr:rowOff>
    </xdr:from>
    <xdr:ext cx="152400" cy="152400"/>
    <xdr:pic>
      <xdr:nvPicPr>
        <xdr:cNvPr id="136" name="Picture 13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49808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201</xdr:row>
      <xdr:rowOff>0</xdr:rowOff>
    </xdr:from>
    <xdr:ext cx="152400" cy="152400"/>
    <xdr:pic>
      <xdr:nvPicPr>
        <xdr:cNvPr id="137" name="Picture 13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717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171</xdr:row>
      <xdr:rowOff>0</xdr:rowOff>
    </xdr:from>
    <xdr:ext cx="152400" cy="152400"/>
    <xdr:pic>
      <xdr:nvPicPr>
        <xdr:cNvPr id="138" name="Picture 13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1689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62</xdr:row>
      <xdr:rowOff>0</xdr:rowOff>
    </xdr:from>
    <xdr:ext cx="152400" cy="152400"/>
    <xdr:pic>
      <xdr:nvPicPr>
        <xdr:cNvPr id="139" name="Picture 13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6268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125</xdr:row>
      <xdr:rowOff>0</xdr:rowOff>
    </xdr:from>
    <xdr:ext cx="152400" cy="152400"/>
    <xdr:pic>
      <xdr:nvPicPr>
        <xdr:cNvPr id="140" name="Picture 13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32765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140</xdr:row>
      <xdr:rowOff>0</xdr:rowOff>
    </xdr:from>
    <xdr:ext cx="152400" cy="152400"/>
    <xdr:pic>
      <xdr:nvPicPr>
        <xdr:cNvPr id="141" name="Picture 14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60197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207</xdr:row>
      <xdr:rowOff>0</xdr:rowOff>
    </xdr:from>
    <xdr:ext cx="152400" cy="152400"/>
    <xdr:pic>
      <xdr:nvPicPr>
        <xdr:cNvPr id="142" name="Picture 14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8272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84</xdr:row>
      <xdr:rowOff>0</xdr:rowOff>
    </xdr:from>
    <xdr:ext cx="152400" cy="152400"/>
    <xdr:pic>
      <xdr:nvPicPr>
        <xdr:cNvPr id="143" name="Picture 14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23037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168</xdr:row>
      <xdr:rowOff>0</xdr:rowOff>
    </xdr:from>
    <xdr:ext cx="152400" cy="152400"/>
    <xdr:pic>
      <xdr:nvPicPr>
        <xdr:cNvPr id="144" name="Picture 14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11403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45</xdr:row>
      <xdr:rowOff>0</xdr:rowOff>
    </xdr:from>
    <xdr:ext cx="152400" cy="152400"/>
    <xdr:pic>
      <xdr:nvPicPr>
        <xdr:cNvPr id="145" name="Picture 14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181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141</xdr:row>
      <xdr:rowOff>0</xdr:rowOff>
    </xdr:from>
    <xdr:ext cx="152400" cy="152400"/>
    <xdr:pic>
      <xdr:nvPicPr>
        <xdr:cNvPr id="146" name="Picture 14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6202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131</xdr:row>
      <xdr:rowOff>0</xdr:rowOff>
    </xdr:from>
    <xdr:ext cx="152400" cy="152400"/>
    <xdr:pic>
      <xdr:nvPicPr>
        <xdr:cNvPr id="147" name="Picture 14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43738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71</xdr:row>
      <xdr:rowOff>0</xdr:rowOff>
    </xdr:from>
    <xdr:ext cx="152400" cy="152400"/>
    <xdr:pic>
      <xdr:nvPicPr>
        <xdr:cNvPr id="148" name="Picture 14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87375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159</xdr:row>
      <xdr:rowOff>0</xdr:rowOff>
    </xdr:from>
    <xdr:ext cx="152400" cy="152400"/>
    <xdr:pic>
      <xdr:nvPicPr>
        <xdr:cNvPr id="149" name="Picture 14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94944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135</xdr:row>
      <xdr:rowOff>0</xdr:rowOff>
    </xdr:from>
    <xdr:ext cx="152400" cy="152400"/>
    <xdr:pic>
      <xdr:nvPicPr>
        <xdr:cNvPr id="150" name="Picture 14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51053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167</xdr:row>
      <xdr:rowOff>0</xdr:rowOff>
    </xdr:from>
    <xdr:ext cx="152400" cy="152400"/>
    <xdr:pic>
      <xdr:nvPicPr>
        <xdr:cNvPr id="151" name="Picture 15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095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116</xdr:row>
      <xdr:rowOff>0</xdr:rowOff>
    </xdr:from>
    <xdr:ext cx="152400" cy="152400"/>
    <xdr:pic>
      <xdr:nvPicPr>
        <xdr:cNvPr id="152" name="Picture 15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10819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80</xdr:row>
      <xdr:rowOff>0</xdr:rowOff>
    </xdr:from>
    <xdr:ext cx="152400" cy="152400"/>
    <xdr:pic>
      <xdr:nvPicPr>
        <xdr:cNvPr id="153" name="Picture 15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12064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182</xdr:row>
      <xdr:rowOff>0</xdr:rowOff>
    </xdr:from>
    <xdr:ext cx="152400" cy="152400"/>
    <xdr:pic>
      <xdr:nvPicPr>
        <xdr:cNvPr id="154" name="Picture 15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3700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64</xdr:row>
      <xdr:rowOff>0</xdr:rowOff>
    </xdr:from>
    <xdr:ext cx="152400" cy="152400"/>
    <xdr:pic>
      <xdr:nvPicPr>
        <xdr:cNvPr id="155" name="Picture 15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68173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110</xdr:row>
      <xdr:rowOff>0</xdr:rowOff>
    </xdr:from>
    <xdr:ext cx="152400" cy="152400"/>
    <xdr:pic>
      <xdr:nvPicPr>
        <xdr:cNvPr id="156" name="Picture 15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9436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117</xdr:row>
      <xdr:rowOff>0</xdr:rowOff>
    </xdr:from>
    <xdr:ext cx="152400" cy="152400"/>
    <xdr:pic>
      <xdr:nvPicPr>
        <xdr:cNvPr id="157" name="Picture 15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1356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49</xdr:row>
      <xdr:rowOff>0</xdr:rowOff>
    </xdr:from>
    <xdr:ext cx="152400" cy="152400"/>
    <xdr:pic>
      <xdr:nvPicPr>
        <xdr:cNvPr id="158" name="Picture 15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28168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177</xdr:row>
      <xdr:rowOff>0</xdr:rowOff>
    </xdr:from>
    <xdr:ext cx="152400" cy="152400"/>
    <xdr:pic>
      <xdr:nvPicPr>
        <xdr:cNvPr id="159" name="Picture 15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2786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103</xdr:row>
      <xdr:rowOff>0</xdr:rowOff>
    </xdr:from>
    <xdr:ext cx="152400" cy="152400"/>
    <xdr:pic>
      <xdr:nvPicPr>
        <xdr:cNvPr id="160" name="Picture 15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75158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108</xdr:row>
      <xdr:rowOff>0</xdr:rowOff>
    </xdr:from>
    <xdr:ext cx="152400" cy="152400"/>
    <xdr:pic>
      <xdr:nvPicPr>
        <xdr:cNvPr id="161" name="Picture 16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8887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134</xdr:row>
      <xdr:rowOff>0</xdr:rowOff>
    </xdr:from>
    <xdr:ext cx="152400" cy="152400"/>
    <xdr:pic>
      <xdr:nvPicPr>
        <xdr:cNvPr id="162" name="Picture 16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49224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165</xdr:row>
      <xdr:rowOff>0</xdr:rowOff>
    </xdr:from>
    <xdr:ext cx="152400" cy="152400"/>
    <xdr:pic>
      <xdr:nvPicPr>
        <xdr:cNvPr id="163" name="Picture 16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05917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197</xdr:row>
      <xdr:rowOff>0</xdr:rowOff>
    </xdr:from>
    <xdr:ext cx="152400" cy="152400"/>
    <xdr:pic>
      <xdr:nvPicPr>
        <xdr:cNvPr id="164" name="Picture 16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6443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206</xdr:row>
      <xdr:rowOff>0</xdr:rowOff>
    </xdr:from>
    <xdr:ext cx="152400" cy="152400"/>
    <xdr:pic>
      <xdr:nvPicPr>
        <xdr:cNvPr id="165" name="Picture 16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80898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210</xdr:row>
      <xdr:rowOff>0</xdr:rowOff>
    </xdr:from>
    <xdr:ext cx="152400" cy="152400"/>
    <xdr:pic>
      <xdr:nvPicPr>
        <xdr:cNvPr id="166" name="Picture 16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88213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213</xdr:row>
      <xdr:rowOff>0</xdr:rowOff>
    </xdr:from>
    <xdr:ext cx="152400" cy="152400"/>
    <xdr:pic>
      <xdr:nvPicPr>
        <xdr:cNvPr id="167" name="Picture 16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93699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74</xdr:row>
      <xdr:rowOff>0</xdr:rowOff>
    </xdr:from>
    <xdr:ext cx="152400" cy="152400"/>
    <xdr:pic>
      <xdr:nvPicPr>
        <xdr:cNvPr id="168" name="Picture 16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95605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176</xdr:row>
      <xdr:rowOff>0</xdr:rowOff>
    </xdr:from>
    <xdr:ext cx="152400" cy="152400"/>
    <xdr:pic>
      <xdr:nvPicPr>
        <xdr:cNvPr id="169" name="Picture 16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2603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121</xdr:row>
      <xdr:rowOff>0</xdr:rowOff>
    </xdr:from>
    <xdr:ext cx="152400" cy="152400"/>
    <xdr:pic>
      <xdr:nvPicPr>
        <xdr:cNvPr id="170" name="Picture 16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24535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63</xdr:row>
      <xdr:rowOff>0</xdr:rowOff>
    </xdr:from>
    <xdr:ext cx="152400" cy="152400"/>
    <xdr:pic>
      <xdr:nvPicPr>
        <xdr:cNvPr id="171" name="Picture 17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6543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128</xdr:row>
      <xdr:rowOff>0</xdr:rowOff>
    </xdr:from>
    <xdr:ext cx="152400" cy="152400"/>
    <xdr:pic>
      <xdr:nvPicPr>
        <xdr:cNvPr id="172" name="Picture 17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38251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133</xdr:row>
      <xdr:rowOff>0</xdr:rowOff>
    </xdr:from>
    <xdr:ext cx="152400" cy="152400"/>
    <xdr:pic>
      <xdr:nvPicPr>
        <xdr:cNvPr id="173" name="Picture 17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47395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38</xdr:row>
      <xdr:rowOff>0</xdr:rowOff>
    </xdr:from>
    <xdr:ext cx="152400" cy="152400"/>
    <xdr:pic>
      <xdr:nvPicPr>
        <xdr:cNvPr id="174" name="Picture 17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01117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41</xdr:row>
      <xdr:rowOff>0</xdr:rowOff>
    </xdr:from>
    <xdr:ext cx="152400" cy="152400"/>
    <xdr:pic>
      <xdr:nvPicPr>
        <xdr:cNvPr id="175" name="Picture 17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08051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96</xdr:row>
      <xdr:rowOff>0</xdr:rowOff>
    </xdr:from>
    <xdr:ext cx="152400" cy="152400"/>
    <xdr:pic>
      <xdr:nvPicPr>
        <xdr:cNvPr id="176" name="Picture 17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55955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61</xdr:row>
      <xdr:rowOff>0</xdr:rowOff>
    </xdr:from>
    <xdr:ext cx="152400" cy="152400"/>
    <xdr:pic>
      <xdr:nvPicPr>
        <xdr:cNvPr id="177" name="Picture 17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59943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217</xdr:row>
      <xdr:rowOff>0</xdr:rowOff>
    </xdr:from>
    <xdr:ext cx="152400" cy="152400"/>
    <xdr:pic>
      <xdr:nvPicPr>
        <xdr:cNvPr id="178" name="Picture 17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5010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170</xdr:row>
      <xdr:rowOff>0</xdr:rowOff>
    </xdr:from>
    <xdr:ext cx="152400" cy="152400"/>
    <xdr:pic>
      <xdr:nvPicPr>
        <xdr:cNvPr id="179" name="Picture 17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15061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150</xdr:row>
      <xdr:rowOff>0</xdr:rowOff>
    </xdr:from>
    <xdr:ext cx="152400" cy="152400"/>
    <xdr:pic>
      <xdr:nvPicPr>
        <xdr:cNvPr id="180" name="Picture 17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78485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69</xdr:row>
      <xdr:rowOff>0</xdr:rowOff>
    </xdr:from>
    <xdr:ext cx="152400" cy="152400"/>
    <xdr:pic>
      <xdr:nvPicPr>
        <xdr:cNvPr id="181" name="Picture 18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81889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9CCFF"/>
  </sheetPr>
  <dimension ref="A1:F107"/>
  <sheetViews>
    <sheetView showGridLines="0" tabSelected="1" topLeftCell="A19" zoomScaleNormal="100" workbookViewId="0">
      <selection activeCell="D29" sqref="D29"/>
    </sheetView>
  </sheetViews>
  <sheetFormatPr defaultColWidth="8.85546875" defaultRowHeight="14.25" x14ac:dyDescent="0.25"/>
  <cols>
    <col min="1" max="1" width="1.42578125" style="2" customWidth="1"/>
    <col min="2" max="2" width="12.42578125" style="2" customWidth="1"/>
    <col min="3" max="3" width="15.7109375" style="2" customWidth="1"/>
    <col min="4" max="4" width="23.7109375" style="2" customWidth="1"/>
    <col min="5" max="5" width="27.7109375" style="2" customWidth="1"/>
    <col min="6" max="6" width="30.7109375" style="2" customWidth="1"/>
    <col min="7" max="16384" width="8.85546875" style="2"/>
  </cols>
  <sheetData>
    <row r="1" spans="2:6" ht="24" customHeight="1" x14ac:dyDescent="0.25">
      <c r="B1" s="1"/>
      <c r="F1" s="114" t="s">
        <v>197</v>
      </c>
    </row>
    <row r="2" spans="2:6" ht="18.600000000000001" customHeight="1" x14ac:dyDescent="0.25">
      <c r="B2" s="11" t="s">
        <v>11</v>
      </c>
    </row>
    <row r="3" spans="2:6" ht="10.15" customHeight="1" thickBot="1" x14ac:dyDescent="0.3">
      <c r="B3" s="11"/>
    </row>
    <row r="4" spans="2:6" s="53" customFormat="1" ht="31.15" customHeight="1" x14ac:dyDescent="0.25">
      <c r="B4" s="188" t="s">
        <v>198</v>
      </c>
      <c r="C4" s="189"/>
      <c r="D4" s="189"/>
      <c r="E4" s="189"/>
      <c r="F4" s="190"/>
    </row>
    <row r="5" spans="2:6" s="53" customFormat="1" ht="31.15" customHeight="1" thickBot="1" x14ac:dyDescent="0.3">
      <c r="B5" s="207" t="s">
        <v>101</v>
      </c>
      <c r="C5" s="208"/>
      <c r="D5" s="208"/>
      <c r="E5" s="208"/>
      <c r="F5" s="209"/>
    </row>
    <row r="6" spans="2:6" s="53" customFormat="1" ht="31.15" customHeight="1" thickBot="1" x14ac:dyDescent="0.3">
      <c r="B6" s="191" t="s">
        <v>355</v>
      </c>
      <c r="C6" s="192"/>
      <c r="D6" s="192"/>
      <c r="E6" s="192"/>
      <c r="F6" s="193"/>
    </row>
    <row r="7" spans="2:6" ht="28.15" customHeight="1" thickBot="1" x14ac:dyDescent="0.3">
      <c r="B7" s="194" t="s">
        <v>339</v>
      </c>
      <c r="C7" s="194"/>
      <c r="D7" s="194"/>
      <c r="E7" s="194"/>
      <c r="F7" s="194"/>
    </row>
    <row r="8" spans="2:6" ht="18" customHeight="1" x14ac:dyDescent="0.25">
      <c r="B8" s="195" t="s">
        <v>17</v>
      </c>
      <c r="C8" s="196"/>
      <c r="D8" s="196"/>
      <c r="E8" s="196"/>
      <c r="F8" s="197"/>
    </row>
    <row r="9" spans="2:6" ht="15" customHeight="1" thickBot="1" x14ac:dyDescent="0.3">
      <c r="B9" s="198"/>
      <c r="C9" s="199"/>
      <c r="D9" s="199"/>
      <c r="E9" s="199"/>
      <c r="F9" s="200"/>
    </row>
    <row r="10" spans="2:6" ht="16.899999999999999" customHeight="1" thickBot="1" x14ac:dyDescent="0.3">
      <c r="B10" s="12"/>
      <c r="C10" s="9"/>
      <c r="D10" s="9"/>
      <c r="E10" s="9"/>
      <c r="F10" s="9"/>
    </row>
    <row r="11" spans="2:6" ht="22.15" customHeight="1" thickBot="1" x14ac:dyDescent="0.3">
      <c r="B11" s="59" t="s">
        <v>52</v>
      </c>
      <c r="C11" s="201" t="s">
        <v>202</v>
      </c>
      <c r="D11" s="202"/>
      <c r="E11" s="202"/>
      <c r="F11" s="203"/>
    </row>
    <row r="12" spans="2:6" s="10" customFormat="1" ht="13.9" customHeight="1" thickBot="1" x14ac:dyDescent="0.3">
      <c r="B12" s="4"/>
      <c r="C12" s="5"/>
      <c r="D12" s="6"/>
      <c r="E12" s="6"/>
    </row>
    <row r="13" spans="2:6" s="3" customFormat="1" ht="19.899999999999999" customHeight="1" x14ac:dyDescent="0.25">
      <c r="B13" s="253" t="s">
        <v>113</v>
      </c>
      <c r="C13" s="254"/>
      <c r="D13" s="254"/>
      <c r="E13" s="254"/>
      <c r="F13" s="255"/>
    </row>
    <row r="14" spans="2:6" s="8" customFormat="1" ht="19.899999999999999" customHeight="1" x14ac:dyDescent="0.25">
      <c r="B14" s="266" t="s">
        <v>78</v>
      </c>
      <c r="C14" s="267"/>
      <c r="D14" s="210" t="s">
        <v>25</v>
      </c>
      <c r="E14" s="210"/>
      <c r="F14" s="211"/>
    </row>
    <row r="15" spans="2:6" s="3" customFormat="1" ht="19.899999999999999" customHeight="1" x14ac:dyDescent="0.25">
      <c r="B15" s="182" t="s">
        <v>18</v>
      </c>
      <c r="C15" s="256"/>
      <c r="D15" s="204"/>
      <c r="E15" s="205"/>
      <c r="F15" s="206"/>
    </row>
    <row r="16" spans="2:6" s="3" customFormat="1" ht="19.899999999999999" customHeight="1" x14ac:dyDescent="0.25">
      <c r="B16" s="182" t="s">
        <v>19</v>
      </c>
      <c r="C16" s="183"/>
      <c r="D16" s="184"/>
      <c r="E16" s="184"/>
      <c r="F16" s="185"/>
    </row>
    <row r="17" spans="1:6" ht="19.899999999999999" customHeight="1" x14ac:dyDescent="0.25">
      <c r="B17" s="182" t="s">
        <v>0</v>
      </c>
      <c r="C17" s="183"/>
      <c r="D17" s="186"/>
      <c r="E17" s="186"/>
      <c r="F17" s="187"/>
    </row>
    <row r="18" spans="1:6" ht="19.899999999999999" customHeight="1" x14ac:dyDescent="0.25">
      <c r="B18" s="182" t="s">
        <v>79</v>
      </c>
      <c r="C18" s="183"/>
      <c r="D18" s="75" t="s">
        <v>25</v>
      </c>
      <c r="E18" s="44" t="s">
        <v>80</v>
      </c>
      <c r="F18" s="128"/>
    </row>
    <row r="19" spans="1:6" s="8" customFormat="1" ht="19.899999999999999" customHeight="1" thickBot="1" x14ac:dyDescent="0.3">
      <c r="B19" s="214" t="s">
        <v>22</v>
      </c>
      <c r="C19" s="215"/>
      <c r="D19" s="76"/>
      <c r="E19" s="45" t="s">
        <v>102</v>
      </c>
      <c r="F19" s="77"/>
    </row>
    <row r="20" spans="1:6" s="8" customFormat="1" ht="13.15" customHeight="1" thickBot="1" x14ac:dyDescent="0.3"/>
    <row r="21" spans="1:6" s="8" customFormat="1" ht="43.15" customHeight="1" thickBot="1" x14ac:dyDescent="0.3">
      <c r="B21" s="216" t="s">
        <v>81</v>
      </c>
      <c r="C21" s="217"/>
      <c r="D21" s="218" t="s">
        <v>25</v>
      </c>
      <c r="E21" s="218"/>
      <c r="F21" s="219"/>
    </row>
    <row r="22" spans="1:6" s="8" customFormat="1" ht="16.149999999999999" customHeight="1" thickBot="1" x14ac:dyDescent="0.3">
      <c r="B22" s="13"/>
      <c r="C22" s="14"/>
      <c r="D22" s="14"/>
      <c r="E22" s="13"/>
      <c r="F22" s="15"/>
    </row>
    <row r="23" spans="1:6" s="8" customFormat="1" ht="19.899999999999999" customHeight="1" x14ac:dyDescent="0.25">
      <c r="B23" s="238" t="s">
        <v>116</v>
      </c>
      <c r="C23" s="239"/>
      <c r="D23" s="239"/>
      <c r="E23" s="239"/>
      <c r="F23" s="240"/>
    </row>
    <row r="24" spans="1:6" s="8" customFormat="1" ht="19.899999999999999" customHeight="1" x14ac:dyDescent="0.25">
      <c r="B24" s="266" t="s">
        <v>114</v>
      </c>
      <c r="C24" s="267"/>
      <c r="D24" s="129"/>
      <c r="E24" s="52" t="s">
        <v>23</v>
      </c>
      <c r="F24" s="128"/>
    </row>
    <row r="25" spans="1:6" s="8" customFormat="1" ht="19.899999999999999" customHeight="1" x14ac:dyDescent="0.25">
      <c r="B25" s="312" t="s">
        <v>110</v>
      </c>
      <c r="C25" s="313"/>
      <c r="D25" s="313"/>
      <c r="E25" s="313"/>
      <c r="F25" s="51" t="s">
        <v>25</v>
      </c>
    </row>
    <row r="26" spans="1:6" s="8" customFormat="1" ht="24.6" customHeight="1" thickBot="1" x14ac:dyDescent="0.3">
      <c r="B26" s="314" t="s">
        <v>111</v>
      </c>
      <c r="C26" s="315"/>
      <c r="D26" s="220"/>
      <c r="E26" s="221"/>
      <c r="F26" s="222"/>
    </row>
    <row r="27" spans="1:6" s="8" customFormat="1" ht="13.15" customHeight="1" thickBot="1" x14ac:dyDescent="0.3">
      <c r="B27" s="13"/>
      <c r="C27" s="14"/>
      <c r="D27" s="14"/>
      <c r="E27" s="13"/>
      <c r="F27" s="15"/>
    </row>
    <row r="28" spans="1:6" s="8" customFormat="1" ht="19.899999999999999" customHeight="1" x14ac:dyDescent="0.25">
      <c r="B28" s="257" t="s">
        <v>115</v>
      </c>
      <c r="C28" s="258"/>
      <c r="D28" s="258"/>
      <c r="E28" s="258"/>
      <c r="F28" s="259"/>
    </row>
    <row r="29" spans="1:6" s="8" customFormat="1" ht="37.15" customHeight="1" x14ac:dyDescent="0.25">
      <c r="B29" s="266" t="s">
        <v>26</v>
      </c>
      <c r="C29" s="270"/>
      <c r="D29" s="178"/>
      <c r="E29" s="16" t="s">
        <v>27</v>
      </c>
      <c r="F29" s="180"/>
    </row>
    <row r="30" spans="1:6" s="8" customFormat="1" ht="37.15" customHeight="1" x14ac:dyDescent="0.25">
      <c r="B30" s="266" t="s">
        <v>28</v>
      </c>
      <c r="C30" s="270"/>
      <c r="D30" s="178"/>
      <c r="E30" s="16" t="s">
        <v>29</v>
      </c>
      <c r="F30" s="180"/>
    </row>
    <row r="31" spans="1:6" s="7" customFormat="1" ht="37.15" customHeight="1" thickBot="1" x14ac:dyDescent="0.3">
      <c r="A31" s="8"/>
      <c r="B31" s="214" t="s">
        <v>30</v>
      </c>
      <c r="C31" s="271"/>
      <c r="D31" s="179"/>
      <c r="E31" s="17" t="s">
        <v>31</v>
      </c>
      <c r="F31" s="181"/>
    </row>
    <row r="32" spans="1:6" s="8" customFormat="1" ht="16.149999999999999" customHeight="1" thickBot="1" x14ac:dyDescent="0.3">
      <c r="A32" s="7"/>
      <c r="B32" s="13"/>
      <c r="C32" s="14"/>
      <c r="D32" s="15"/>
      <c r="E32" s="13"/>
      <c r="F32" s="15"/>
    </row>
    <row r="33" spans="1:6" s="8" customFormat="1" ht="19.899999999999999" customHeight="1" x14ac:dyDescent="0.25">
      <c r="B33" s="238" t="s">
        <v>357</v>
      </c>
      <c r="C33" s="239"/>
      <c r="D33" s="239"/>
      <c r="E33" s="239"/>
      <c r="F33" s="240"/>
    </row>
    <row r="34" spans="1:6" s="8" customFormat="1" ht="19.899999999999999" customHeight="1" x14ac:dyDescent="0.25">
      <c r="B34" s="266" t="s">
        <v>32</v>
      </c>
      <c r="C34" s="270"/>
      <c r="D34" s="146"/>
      <c r="E34" s="174" t="s">
        <v>340</v>
      </c>
      <c r="F34" s="148"/>
    </row>
    <row r="35" spans="1:6" s="8" customFormat="1" ht="19.899999999999999" customHeight="1" thickBot="1" x14ac:dyDescent="0.3">
      <c r="B35" s="214" t="s">
        <v>342</v>
      </c>
      <c r="C35" s="324"/>
      <c r="D35" s="147"/>
      <c r="E35" s="175" t="s">
        <v>341</v>
      </c>
      <c r="F35" s="149"/>
    </row>
    <row r="36" spans="1:6" s="8" customFormat="1" ht="19.899999999999999" customHeight="1" thickBot="1" x14ac:dyDescent="0.3">
      <c r="B36" s="13"/>
      <c r="C36" s="54"/>
      <c r="D36" s="55"/>
      <c r="E36" s="13"/>
      <c r="F36" s="13"/>
    </row>
    <row r="37" spans="1:6" s="8" customFormat="1" ht="19.899999999999999" customHeight="1" x14ac:dyDescent="0.25">
      <c r="B37" s="238" t="s">
        <v>358</v>
      </c>
      <c r="C37" s="239"/>
      <c r="D37" s="239"/>
      <c r="E37" s="239"/>
      <c r="F37" s="240"/>
    </row>
    <row r="38" spans="1:6" s="8" customFormat="1" ht="19.899999999999999" customHeight="1" x14ac:dyDescent="0.25">
      <c r="B38" s="319" t="s">
        <v>119</v>
      </c>
      <c r="C38" s="320"/>
      <c r="D38" s="320"/>
      <c r="E38" s="321"/>
      <c r="F38" s="133"/>
    </row>
    <row r="39" spans="1:6" s="8" customFormat="1" ht="19.899999999999999" customHeight="1" x14ac:dyDescent="0.25">
      <c r="B39" s="230" t="s">
        <v>25</v>
      </c>
      <c r="C39" s="231"/>
      <c r="D39" s="232"/>
      <c r="E39" s="58" t="s">
        <v>118</v>
      </c>
      <c r="F39" s="130"/>
    </row>
    <row r="40" spans="1:6" s="8" customFormat="1" ht="19.899999999999999" customHeight="1" thickBot="1" x14ac:dyDescent="0.3">
      <c r="B40" s="214" t="s">
        <v>130</v>
      </c>
      <c r="C40" s="215"/>
      <c r="D40" s="325"/>
      <c r="E40" s="325"/>
      <c r="F40" s="326"/>
    </row>
    <row r="41" spans="1:6" s="7" customFormat="1" ht="22.9" customHeight="1" thickBot="1" x14ac:dyDescent="0.3">
      <c r="B41" s="233"/>
      <c r="C41" s="233"/>
      <c r="D41" s="233"/>
      <c r="E41" s="233"/>
      <c r="F41" s="234"/>
    </row>
    <row r="42" spans="1:6" s="8" customFormat="1" ht="19.899999999999999" customHeight="1" thickBot="1" x14ac:dyDescent="0.3">
      <c r="B42" s="322" t="s">
        <v>359</v>
      </c>
      <c r="C42" s="323"/>
      <c r="D42" s="316" t="s">
        <v>106</v>
      </c>
      <c r="E42" s="317"/>
      <c r="F42" s="318"/>
    </row>
    <row r="43" spans="1:6" s="8" customFormat="1" ht="19.899999999999999" customHeight="1" thickBot="1" x14ac:dyDescent="0.3">
      <c r="B43" s="48"/>
      <c r="C43" s="56"/>
      <c r="D43" s="55"/>
      <c r="E43" s="13"/>
      <c r="F43" s="13"/>
    </row>
    <row r="44" spans="1:6" s="8" customFormat="1" ht="19.899999999999999" customHeight="1" x14ac:dyDescent="0.25">
      <c r="B44" s="310" t="s">
        <v>360</v>
      </c>
      <c r="C44" s="311"/>
      <c r="D44" s="327"/>
      <c r="E44" s="327"/>
      <c r="F44" s="157"/>
    </row>
    <row r="45" spans="1:6" s="28" customFormat="1" ht="19.899999999999999" customHeight="1" x14ac:dyDescent="0.25">
      <c r="A45" s="8"/>
      <c r="B45" s="266" t="s">
        <v>33</v>
      </c>
      <c r="C45" s="267"/>
      <c r="D45" s="144" t="s">
        <v>25</v>
      </c>
      <c r="E45" s="145" t="s">
        <v>34</v>
      </c>
      <c r="F45" s="131"/>
    </row>
    <row r="46" spans="1:6" s="8" customFormat="1" ht="19.899999999999999" customHeight="1" thickBot="1" x14ac:dyDescent="0.3">
      <c r="A46" s="28"/>
      <c r="B46" s="214" t="s">
        <v>103</v>
      </c>
      <c r="C46" s="215"/>
      <c r="D46" s="223" t="s">
        <v>104</v>
      </c>
      <c r="E46" s="224"/>
      <c r="F46" s="225"/>
    </row>
    <row r="47" spans="1:6" s="8" customFormat="1" ht="19.899999999999999" customHeight="1" thickBot="1" x14ac:dyDescent="0.3">
      <c r="B47" s="13"/>
      <c r="C47" s="14"/>
      <c r="D47" s="14"/>
      <c r="E47" s="13"/>
      <c r="F47" s="15"/>
    </row>
    <row r="48" spans="1:6" s="8" customFormat="1" ht="19.899999999999999" customHeight="1" x14ac:dyDescent="0.25">
      <c r="B48" s="60" t="s">
        <v>361</v>
      </c>
      <c r="C48" s="61"/>
      <c r="D48" s="62"/>
      <c r="E48" s="62"/>
      <c r="F48" s="63"/>
    </row>
    <row r="49" spans="1:6" s="8" customFormat="1" ht="19.899999999999999" customHeight="1" thickBot="1" x14ac:dyDescent="0.3">
      <c r="B49" s="214" t="s">
        <v>41</v>
      </c>
      <c r="C49" s="215"/>
      <c r="D49" s="78"/>
      <c r="E49" s="21">
        <f>D49*24</f>
        <v>0</v>
      </c>
      <c r="F49" s="20">
        <f>E49/32.5</f>
        <v>0</v>
      </c>
    </row>
    <row r="50" spans="1:6" s="8" customFormat="1" ht="19.899999999999999" customHeight="1" thickBot="1" x14ac:dyDescent="0.3">
      <c r="B50" s="13"/>
      <c r="C50" s="15"/>
      <c r="D50" s="15"/>
      <c r="E50" s="19"/>
      <c r="F50" s="15"/>
    </row>
    <row r="51" spans="1:6" s="8" customFormat="1" ht="19.899999999999999" customHeight="1" thickBot="1" x14ac:dyDescent="0.3">
      <c r="B51" s="60" t="s">
        <v>362</v>
      </c>
      <c r="C51" s="64"/>
      <c r="D51" s="64"/>
      <c r="E51" s="64"/>
      <c r="F51" s="65"/>
    </row>
    <row r="52" spans="1:6" s="8" customFormat="1" ht="19.899999999999999" customHeight="1" x14ac:dyDescent="0.25">
      <c r="B52" s="266" t="s">
        <v>35</v>
      </c>
      <c r="C52" s="267"/>
      <c r="D52" s="79"/>
      <c r="E52" s="29">
        <f>D52*24</f>
        <v>0</v>
      </c>
      <c r="F52" s="235" t="str">
        <f>IF(E57=E49,"Working pattern total correct ","Working pattern total does not match hours worked per week")</f>
        <v xml:space="preserve">Working pattern total correct </v>
      </c>
    </row>
    <row r="53" spans="1:6" s="8" customFormat="1" ht="19.899999999999999" customHeight="1" x14ac:dyDescent="0.25">
      <c r="B53" s="266" t="s">
        <v>36</v>
      </c>
      <c r="C53" s="267"/>
      <c r="D53" s="79"/>
      <c r="E53" s="29">
        <f t="shared" ref="E53:E56" si="0">D53*24</f>
        <v>0</v>
      </c>
      <c r="F53" s="236"/>
    </row>
    <row r="54" spans="1:6" s="8" customFormat="1" ht="19.899999999999999" customHeight="1" x14ac:dyDescent="0.25">
      <c r="B54" s="266" t="s">
        <v>37</v>
      </c>
      <c r="C54" s="267"/>
      <c r="D54" s="79"/>
      <c r="E54" s="29">
        <f t="shared" si="0"/>
        <v>0</v>
      </c>
      <c r="F54" s="236"/>
    </row>
    <row r="55" spans="1:6" s="8" customFormat="1" ht="19.899999999999999" customHeight="1" x14ac:dyDescent="0.25">
      <c r="B55" s="266" t="s">
        <v>38</v>
      </c>
      <c r="C55" s="267"/>
      <c r="D55" s="79"/>
      <c r="E55" s="29">
        <f t="shared" si="0"/>
        <v>0</v>
      </c>
      <c r="F55" s="236"/>
    </row>
    <row r="56" spans="1:6" s="8" customFormat="1" ht="19.899999999999999" customHeight="1" thickBot="1" x14ac:dyDescent="0.3">
      <c r="B56" s="305" t="s">
        <v>39</v>
      </c>
      <c r="C56" s="306"/>
      <c r="D56" s="79"/>
      <c r="E56" s="30">
        <f t="shared" si="0"/>
        <v>0</v>
      </c>
      <c r="F56" s="236"/>
    </row>
    <row r="57" spans="1:6" s="8" customFormat="1" ht="19.899999999999999" customHeight="1" thickBot="1" x14ac:dyDescent="0.3">
      <c r="B57" s="307" t="s">
        <v>40</v>
      </c>
      <c r="C57" s="308"/>
      <c r="D57" s="31">
        <f>SUM(D52:D56)</f>
        <v>0</v>
      </c>
      <c r="E57" s="32">
        <f>SUM(E52:E56)</f>
        <v>0</v>
      </c>
      <c r="F57" s="237"/>
    </row>
    <row r="58" spans="1:6" s="8" customFormat="1" ht="19.899999999999999" customHeight="1" thickBot="1" x14ac:dyDescent="0.3">
      <c r="B58" s="22"/>
      <c r="C58" s="33"/>
      <c r="D58" s="34"/>
      <c r="E58" s="35"/>
      <c r="F58" s="36"/>
    </row>
    <row r="59" spans="1:6" s="8" customFormat="1" ht="21.6" customHeight="1" x14ac:dyDescent="0.25">
      <c r="B59" s="257" t="s">
        <v>363</v>
      </c>
      <c r="C59" s="258"/>
      <c r="D59" s="258"/>
      <c r="E59" s="258"/>
      <c r="F59" s="259"/>
    </row>
    <row r="60" spans="1:6" s="7" customFormat="1" ht="21.6" customHeight="1" x14ac:dyDescent="0.25">
      <c r="A60" s="8"/>
      <c r="B60" s="301" t="s">
        <v>157</v>
      </c>
      <c r="C60" s="302"/>
      <c r="D60" s="226" t="s">
        <v>25</v>
      </c>
      <c r="E60" s="227"/>
      <c r="F60" s="228"/>
    </row>
    <row r="61" spans="1:6" s="8" customFormat="1" ht="23.45" customHeight="1" x14ac:dyDescent="0.25">
      <c r="B61" s="229" t="s">
        <v>373</v>
      </c>
      <c r="C61" s="227"/>
      <c r="D61" s="227"/>
      <c r="E61" s="227"/>
      <c r="F61" s="228"/>
    </row>
    <row r="62" spans="1:6" s="8" customFormat="1" ht="40.9" customHeight="1" x14ac:dyDescent="0.25">
      <c r="B62" s="249" t="s">
        <v>376</v>
      </c>
      <c r="C62" s="267" t="s">
        <v>372</v>
      </c>
      <c r="D62" s="267"/>
      <c r="E62" s="164" t="s">
        <v>354</v>
      </c>
      <c r="F62" s="176" t="s">
        <v>370</v>
      </c>
    </row>
    <row r="63" spans="1:6" s="8" customFormat="1" ht="33" customHeight="1" x14ac:dyDescent="0.25">
      <c r="B63" s="249"/>
      <c r="C63" s="243" t="s">
        <v>375</v>
      </c>
      <c r="D63" s="244"/>
      <c r="E63" s="245"/>
      <c r="F63" s="143"/>
    </row>
    <row r="64" spans="1:6" s="8" customFormat="1" ht="33" customHeight="1" x14ac:dyDescent="0.25">
      <c r="B64" s="249"/>
      <c r="C64" s="290" t="s">
        <v>423</v>
      </c>
      <c r="D64" s="291"/>
      <c r="E64" s="38" t="s">
        <v>421</v>
      </c>
      <c r="F64" s="39" t="s">
        <v>422</v>
      </c>
    </row>
    <row r="65" spans="1:6" s="8" customFormat="1" ht="33" customHeight="1" thickBot="1" x14ac:dyDescent="0.3">
      <c r="B65" s="177" t="s">
        <v>377</v>
      </c>
      <c r="C65" s="292" t="s">
        <v>25</v>
      </c>
      <c r="D65" s="293"/>
      <c r="E65" s="70"/>
      <c r="F65" s="71"/>
    </row>
    <row r="66" spans="1:6" s="8" customFormat="1" ht="33.6" customHeight="1" x14ac:dyDescent="0.25">
      <c r="B66" s="246" t="s">
        <v>49</v>
      </c>
      <c r="C66" s="247"/>
      <c r="D66" s="247"/>
      <c r="E66" s="247"/>
      <c r="F66" s="248"/>
    </row>
    <row r="67" spans="1:6" s="8" customFormat="1" ht="25.9" customHeight="1" x14ac:dyDescent="0.25">
      <c r="B67" s="229" t="s">
        <v>374</v>
      </c>
      <c r="C67" s="227"/>
      <c r="D67" s="227"/>
      <c r="E67" s="227"/>
      <c r="F67" s="228"/>
    </row>
    <row r="68" spans="1:6" s="8" customFormat="1" ht="37.15" customHeight="1" x14ac:dyDescent="0.25">
      <c r="B68" s="27" t="s">
        <v>48</v>
      </c>
      <c r="C68" s="303" t="s">
        <v>50</v>
      </c>
      <c r="D68" s="304"/>
      <c r="E68" s="164" t="s">
        <v>354</v>
      </c>
      <c r="F68" s="37"/>
    </row>
    <row r="69" spans="1:6" s="8" customFormat="1" ht="19.899999999999999" customHeight="1" thickBot="1" x14ac:dyDescent="0.3"/>
    <row r="70" spans="1:6" s="7" customFormat="1" ht="19.899999999999999" customHeight="1" x14ac:dyDescent="0.25">
      <c r="B70" s="238" t="s">
        <v>364</v>
      </c>
      <c r="C70" s="239"/>
      <c r="D70" s="239"/>
      <c r="E70" s="239"/>
      <c r="F70" s="240"/>
    </row>
    <row r="71" spans="1:6" s="7" customFormat="1" ht="28.15" customHeight="1" x14ac:dyDescent="0.25">
      <c r="B71" s="241" t="s">
        <v>352</v>
      </c>
      <c r="C71" s="242"/>
      <c r="D71" s="150" t="s">
        <v>349</v>
      </c>
      <c r="E71" s="150" t="s">
        <v>348</v>
      </c>
      <c r="F71" s="151" t="s">
        <v>351</v>
      </c>
    </row>
    <row r="72" spans="1:6" s="8" customFormat="1" ht="19.899999999999999" customHeight="1" x14ac:dyDescent="0.25">
      <c r="A72" s="40"/>
      <c r="B72" s="212" t="s">
        <v>346</v>
      </c>
      <c r="C72" s="213"/>
      <c r="D72" s="161"/>
      <c r="E72" s="155">
        <f>((D72)*E$49/32.5)</f>
        <v>0</v>
      </c>
      <c r="F72" s="153">
        <f>E72/12</f>
        <v>0</v>
      </c>
    </row>
    <row r="73" spans="1:6" s="8" customFormat="1" ht="19.899999999999999" customHeight="1" thickBot="1" x14ac:dyDescent="0.3">
      <c r="B73" s="309" t="s">
        <v>350</v>
      </c>
      <c r="C73" s="223"/>
      <c r="D73" s="162"/>
      <c r="E73" s="156">
        <f>((D73)*E$49/32.5)</f>
        <v>0</v>
      </c>
      <c r="F73" s="154">
        <f>E73/12</f>
        <v>0</v>
      </c>
    </row>
    <row r="74" spans="1:6" s="7" customFormat="1" ht="15.6" customHeight="1" thickBot="1" x14ac:dyDescent="0.3">
      <c r="B74" s="13"/>
      <c r="C74" s="13"/>
      <c r="D74" s="13"/>
      <c r="E74" s="72"/>
      <c r="F74" s="57"/>
    </row>
    <row r="75" spans="1:6" s="8" customFormat="1" ht="23.45" customHeight="1" x14ac:dyDescent="0.25">
      <c r="B75" s="238" t="s">
        <v>365</v>
      </c>
      <c r="C75" s="239"/>
      <c r="D75" s="239"/>
      <c r="E75" s="239"/>
      <c r="F75" s="240"/>
    </row>
    <row r="76" spans="1:6" s="8" customFormat="1" ht="28.15" customHeight="1" x14ac:dyDescent="0.25">
      <c r="B76" s="241" t="s">
        <v>353</v>
      </c>
      <c r="C76" s="242"/>
      <c r="D76" s="150" t="s">
        <v>349</v>
      </c>
      <c r="E76" s="150" t="s">
        <v>348</v>
      </c>
      <c r="F76" s="151" t="s">
        <v>351</v>
      </c>
    </row>
    <row r="77" spans="1:6" s="8" customFormat="1" ht="19.899999999999999" customHeight="1" x14ac:dyDescent="0.25">
      <c r="B77" s="212" t="s">
        <v>98</v>
      </c>
      <c r="C77" s="213"/>
      <c r="D77" s="152"/>
      <c r="E77" s="163">
        <f>((D77)*E$49/32.5)</f>
        <v>0</v>
      </c>
      <c r="F77" s="153">
        <f>E77/12</f>
        <v>0</v>
      </c>
    </row>
    <row r="78" spans="1:6" s="8" customFormat="1" ht="19.899999999999999" customHeight="1" x14ac:dyDescent="0.25">
      <c r="B78" s="212" t="s">
        <v>98</v>
      </c>
      <c r="C78" s="213"/>
      <c r="D78" s="152"/>
      <c r="E78" s="163">
        <f>((D78)*E$49/32.5)</f>
        <v>0</v>
      </c>
      <c r="F78" s="153">
        <f>E78/12</f>
        <v>0</v>
      </c>
    </row>
    <row r="79" spans="1:6" s="7" customFormat="1" ht="19.899999999999999" customHeight="1" x14ac:dyDescent="0.25">
      <c r="A79" s="8"/>
      <c r="B79" s="212" t="s">
        <v>98</v>
      </c>
      <c r="C79" s="213"/>
      <c r="D79" s="152"/>
      <c r="E79" s="163">
        <f>((D79)*E$49/32.5)</f>
        <v>0</v>
      </c>
      <c r="F79" s="153">
        <f>E79/12</f>
        <v>0</v>
      </c>
    </row>
    <row r="80" spans="1:6" s="7" customFormat="1" ht="19.899999999999999" customHeight="1" thickBot="1" x14ac:dyDescent="0.3">
      <c r="B80" s="214" t="s">
        <v>100</v>
      </c>
      <c r="C80" s="215"/>
      <c r="D80" s="215"/>
      <c r="E80" s="294"/>
      <c r="F80" s="295"/>
    </row>
    <row r="81" spans="1:6" s="7" customFormat="1" ht="13.15" customHeight="1" thickBot="1" x14ac:dyDescent="0.3">
      <c r="B81" s="13"/>
      <c r="C81" s="13"/>
      <c r="D81" s="13"/>
      <c r="E81" s="73"/>
      <c r="F81" s="74"/>
    </row>
    <row r="82" spans="1:6" s="8" customFormat="1" ht="26.45" customHeight="1" x14ac:dyDescent="0.25">
      <c r="B82" s="238" t="s">
        <v>366</v>
      </c>
      <c r="C82" s="239"/>
      <c r="D82" s="239"/>
      <c r="E82" s="150" t="s">
        <v>348</v>
      </c>
      <c r="F82" s="66" t="s">
        <v>347</v>
      </c>
    </row>
    <row r="83" spans="1:6" s="8" customFormat="1" ht="24" customHeight="1" thickBot="1" x14ac:dyDescent="0.3">
      <c r="B83" s="214" t="s">
        <v>99</v>
      </c>
      <c r="C83" s="215"/>
      <c r="D83" s="215"/>
      <c r="E83" s="42"/>
      <c r="F83" s="41">
        <f>E83/12</f>
        <v>0</v>
      </c>
    </row>
    <row r="84" spans="1:6" s="8" customFormat="1" ht="19.899999999999999" customHeight="1" thickBot="1" x14ac:dyDescent="0.3">
      <c r="B84" s="22"/>
      <c r="C84" s="23"/>
      <c r="D84" s="24"/>
      <c r="E84" s="25"/>
      <c r="F84" s="26"/>
    </row>
    <row r="85" spans="1:6" s="8" customFormat="1" ht="19.899999999999999" customHeight="1" x14ac:dyDescent="0.25">
      <c r="B85" s="257" t="s">
        <v>367</v>
      </c>
      <c r="C85" s="258"/>
      <c r="D85" s="258"/>
      <c r="E85" s="258"/>
      <c r="F85" s="259"/>
    </row>
    <row r="86" spans="1:6" s="28" customFormat="1" ht="19.899999999999999" customHeight="1" x14ac:dyDescent="0.25">
      <c r="A86" s="8"/>
      <c r="B86" s="296" t="s">
        <v>255</v>
      </c>
      <c r="C86" s="297"/>
      <c r="D86" s="137" t="s">
        <v>54</v>
      </c>
      <c r="E86" s="139" t="s">
        <v>53</v>
      </c>
      <c r="F86" s="142" t="s">
        <v>304</v>
      </c>
    </row>
    <row r="87" spans="1:6" s="8" customFormat="1" ht="19.899999999999999" customHeight="1" thickBot="1" x14ac:dyDescent="0.3">
      <c r="A87" s="28"/>
      <c r="B87" s="298" t="str">
        <f>VLOOKUP(C11,Hide!B:C,2,FALSE)</f>
        <v>Cost Code</v>
      </c>
      <c r="C87" s="299"/>
      <c r="D87" s="136">
        <v>100</v>
      </c>
      <c r="E87" s="159">
        <f>VLOOKUP(F87,Hide!P1:Q39,2,FALSE)</f>
        <v>0</v>
      </c>
      <c r="F87" s="158" t="s">
        <v>338</v>
      </c>
    </row>
    <row r="88" spans="1:6" s="8" customFormat="1" ht="19.899999999999999" customHeight="1" thickBot="1" x14ac:dyDescent="0.3">
      <c r="B88" s="13"/>
      <c r="C88" s="13"/>
      <c r="D88" s="13"/>
      <c r="E88" s="43"/>
      <c r="F88" s="15"/>
    </row>
    <row r="89" spans="1:6" s="8" customFormat="1" ht="19.899999999999999" customHeight="1" x14ac:dyDescent="0.25">
      <c r="B89" s="67" t="s">
        <v>77</v>
      </c>
      <c r="C89" s="68"/>
      <c r="D89" s="68"/>
      <c r="E89" s="68"/>
      <c r="F89" s="69"/>
    </row>
    <row r="90" spans="1:6" s="8" customFormat="1" ht="40.9" customHeight="1" x14ac:dyDescent="0.25">
      <c r="B90" s="300" t="s">
        <v>336</v>
      </c>
      <c r="C90" s="244"/>
      <c r="D90" s="244"/>
      <c r="E90" s="245"/>
      <c r="F90" s="172" t="s">
        <v>25</v>
      </c>
    </row>
    <row r="91" spans="1:6" s="8" customFormat="1" ht="46.9" customHeight="1" thickBot="1" x14ac:dyDescent="0.3">
      <c r="B91" s="287" t="s">
        <v>129</v>
      </c>
      <c r="C91" s="288"/>
      <c r="D91" s="288"/>
      <c r="E91" s="288"/>
      <c r="F91" s="289"/>
    </row>
    <row r="92" spans="1:6" s="3" customFormat="1" ht="19.899999999999999" customHeight="1" thickBot="1" x14ac:dyDescent="0.3">
      <c r="A92" s="8"/>
      <c r="B92" s="13"/>
      <c r="C92" s="13"/>
      <c r="D92" s="13"/>
      <c r="E92" s="43"/>
      <c r="F92" s="15"/>
    </row>
    <row r="93" spans="1:6" s="3" customFormat="1" ht="19.899999999999999" customHeight="1" x14ac:dyDescent="0.25">
      <c r="B93" s="257" t="s">
        <v>16</v>
      </c>
      <c r="C93" s="258"/>
      <c r="D93" s="258"/>
      <c r="E93" s="258"/>
      <c r="F93" s="259"/>
    </row>
    <row r="94" spans="1:6" s="3" customFormat="1" ht="19.899999999999999" customHeight="1" x14ac:dyDescent="0.25">
      <c r="B94" s="275"/>
      <c r="C94" s="276"/>
      <c r="D94" s="276"/>
      <c r="E94" s="276"/>
      <c r="F94" s="277"/>
    </row>
    <row r="95" spans="1:6" s="3" customFormat="1" ht="19.899999999999999" customHeight="1" x14ac:dyDescent="0.25">
      <c r="B95" s="278"/>
      <c r="C95" s="279"/>
      <c r="D95" s="279"/>
      <c r="E95" s="279"/>
      <c r="F95" s="280"/>
    </row>
    <row r="96" spans="1:6" s="3" customFormat="1" ht="19.899999999999999" customHeight="1" x14ac:dyDescent="0.25">
      <c r="B96" s="278"/>
      <c r="C96" s="279"/>
      <c r="D96" s="279"/>
      <c r="E96" s="279"/>
      <c r="F96" s="280"/>
    </row>
    <row r="97" spans="1:6" s="3" customFormat="1" ht="19.899999999999999" customHeight="1" x14ac:dyDescent="0.25">
      <c r="B97" s="278"/>
      <c r="C97" s="279"/>
      <c r="D97" s="279"/>
      <c r="E97" s="279"/>
      <c r="F97" s="280"/>
    </row>
    <row r="98" spans="1:6" s="3" customFormat="1" ht="19.899999999999999" customHeight="1" thickBot="1" x14ac:dyDescent="0.3">
      <c r="B98" s="281"/>
      <c r="C98" s="282"/>
      <c r="D98" s="282"/>
      <c r="E98" s="282"/>
      <c r="F98" s="283"/>
    </row>
    <row r="99" spans="1:6" s="3" customFormat="1" ht="19.899999999999999" customHeight="1" thickBot="1" x14ac:dyDescent="0.3">
      <c r="B99" s="160"/>
      <c r="C99" s="160"/>
      <c r="D99" s="160"/>
      <c r="E99" s="160"/>
      <c r="F99" s="160"/>
    </row>
    <row r="100" spans="1:6" s="3" customFormat="1" ht="19.899999999999999" customHeight="1" x14ac:dyDescent="0.25">
      <c r="B100" s="257" t="s">
        <v>15</v>
      </c>
      <c r="C100" s="258"/>
      <c r="D100" s="258"/>
      <c r="E100" s="258"/>
      <c r="F100" s="259"/>
    </row>
    <row r="101" spans="1:6" s="3" customFormat="1" ht="19.899999999999999" customHeight="1" x14ac:dyDescent="0.25">
      <c r="B101" s="260" t="s">
        <v>6</v>
      </c>
      <c r="C101" s="261"/>
      <c r="D101" s="261"/>
      <c r="E101" s="261"/>
      <c r="F101" s="262"/>
    </row>
    <row r="102" spans="1:6" s="3" customFormat="1" ht="22.9" customHeight="1" x14ac:dyDescent="0.25">
      <c r="B102" s="272" t="s">
        <v>8</v>
      </c>
      <c r="C102" s="274"/>
      <c r="D102" s="263"/>
      <c r="E102" s="264"/>
      <c r="F102" s="265"/>
    </row>
    <row r="103" spans="1:6" s="3" customFormat="1" ht="22.9" customHeight="1" x14ac:dyDescent="0.25">
      <c r="B103" s="272" t="s">
        <v>7</v>
      </c>
      <c r="C103" s="274"/>
      <c r="D103" s="263"/>
      <c r="E103" s="264"/>
      <c r="F103" s="265"/>
    </row>
    <row r="104" spans="1:6" s="3" customFormat="1" ht="22.9" customHeight="1" x14ac:dyDescent="0.25">
      <c r="B104" s="272" t="s">
        <v>9</v>
      </c>
      <c r="C104" s="274"/>
      <c r="D104" s="263"/>
      <c r="E104" s="264"/>
      <c r="F104" s="265"/>
    </row>
    <row r="105" spans="1:6" ht="22.9" customHeight="1" x14ac:dyDescent="0.25">
      <c r="A105" s="3"/>
      <c r="B105" s="272" t="s">
        <v>10</v>
      </c>
      <c r="C105" s="273"/>
      <c r="D105" s="284"/>
      <c r="E105" s="285"/>
      <c r="F105" s="286"/>
    </row>
    <row r="106" spans="1:6" ht="22.9" customHeight="1" thickBot="1" x14ac:dyDescent="0.3">
      <c r="B106" s="268" t="s">
        <v>14</v>
      </c>
      <c r="C106" s="269"/>
      <c r="D106" s="250"/>
      <c r="E106" s="251"/>
      <c r="F106" s="252"/>
    </row>
    <row r="107" spans="1:6" x14ac:dyDescent="0.25">
      <c r="B107" s="3"/>
      <c r="C107" s="3"/>
      <c r="D107" s="3"/>
      <c r="E107" s="3"/>
      <c r="F107" s="3"/>
    </row>
  </sheetData>
  <sheetProtection sheet="1" objects="1" scenarios="1" selectLockedCells="1"/>
  <dataConsolidate/>
  <mergeCells count="96">
    <mergeCell ref="B23:F23"/>
    <mergeCell ref="B44:C44"/>
    <mergeCell ref="B45:C45"/>
    <mergeCell ref="B49:C49"/>
    <mergeCell ref="B52:C52"/>
    <mergeCell ref="B25:E25"/>
    <mergeCell ref="B26:C26"/>
    <mergeCell ref="D42:F42"/>
    <mergeCell ref="B38:E38"/>
    <mergeCell ref="B42:C42"/>
    <mergeCell ref="B35:C35"/>
    <mergeCell ref="B28:F28"/>
    <mergeCell ref="B33:F33"/>
    <mergeCell ref="B40:C40"/>
    <mergeCell ref="D40:F40"/>
    <mergeCell ref="D44:E44"/>
    <mergeCell ref="B83:D83"/>
    <mergeCell ref="B86:C86"/>
    <mergeCell ref="B87:C87"/>
    <mergeCell ref="B90:E90"/>
    <mergeCell ref="B24:C24"/>
    <mergeCell ref="B53:C53"/>
    <mergeCell ref="B54:C54"/>
    <mergeCell ref="B82:D82"/>
    <mergeCell ref="B60:C60"/>
    <mergeCell ref="C62:D62"/>
    <mergeCell ref="C68:D68"/>
    <mergeCell ref="B56:C56"/>
    <mergeCell ref="B57:C57"/>
    <mergeCell ref="B79:C79"/>
    <mergeCell ref="B72:C72"/>
    <mergeCell ref="B73:C73"/>
    <mergeCell ref="B94:F98"/>
    <mergeCell ref="D104:F104"/>
    <mergeCell ref="D105:F105"/>
    <mergeCell ref="B91:F91"/>
    <mergeCell ref="B37:F37"/>
    <mergeCell ref="B59:F59"/>
    <mergeCell ref="B103:C103"/>
    <mergeCell ref="B102:C102"/>
    <mergeCell ref="B55:C55"/>
    <mergeCell ref="B46:C46"/>
    <mergeCell ref="B80:D80"/>
    <mergeCell ref="C64:D64"/>
    <mergeCell ref="C65:D65"/>
    <mergeCell ref="B85:F85"/>
    <mergeCell ref="E80:F80"/>
    <mergeCell ref="B71:C71"/>
    <mergeCell ref="D106:F106"/>
    <mergeCell ref="B13:F13"/>
    <mergeCell ref="B15:C15"/>
    <mergeCell ref="B100:F100"/>
    <mergeCell ref="B101:F101"/>
    <mergeCell ref="D102:F102"/>
    <mergeCell ref="D103:F103"/>
    <mergeCell ref="B93:F93"/>
    <mergeCell ref="B14:C14"/>
    <mergeCell ref="B106:C106"/>
    <mergeCell ref="B29:C29"/>
    <mergeCell ref="B30:C30"/>
    <mergeCell ref="B31:C31"/>
    <mergeCell ref="B34:C34"/>
    <mergeCell ref="B105:C105"/>
    <mergeCell ref="B104:C104"/>
    <mergeCell ref="B75:F75"/>
    <mergeCell ref="B76:C76"/>
    <mergeCell ref="C63:E63"/>
    <mergeCell ref="B66:F66"/>
    <mergeCell ref="B67:F67"/>
    <mergeCell ref="B62:B64"/>
    <mergeCell ref="D15:F15"/>
    <mergeCell ref="B5:F5"/>
    <mergeCell ref="D14:F14"/>
    <mergeCell ref="B77:C77"/>
    <mergeCell ref="B78:C78"/>
    <mergeCell ref="B19:C19"/>
    <mergeCell ref="B21:C21"/>
    <mergeCell ref="D21:F21"/>
    <mergeCell ref="D26:F26"/>
    <mergeCell ref="D46:F46"/>
    <mergeCell ref="D60:F60"/>
    <mergeCell ref="B61:F61"/>
    <mergeCell ref="B39:D39"/>
    <mergeCell ref="B41:F41"/>
    <mergeCell ref="F52:F57"/>
    <mergeCell ref="B70:F70"/>
    <mergeCell ref="B4:F4"/>
    <mergeCell ref="B6:F6"/>
    <mergeCell ref="B7:F7"/>
    <mergeCell ref="B8:F9"/>
    <mergeCell ref="C11:F11"/>
    <mergeCell ref="B18:C18"/>
    <mergeCell ref="B16:C16"/>
    <mergeCell ref="D16:F16"/>
    <mergeCell ref="B17:C17"/>
    <mergeCell ref="D17:F17"/>
  </mergeCells>
  <dataValidations count="1">
    <dataValidation type="textLength" operator="equal" allowBlank="1" showInputMessage="1" showErrorMessage="1" sqref="D19" xr:uid="{00000000-0002-0000-0000-000000000000}">
      <formula1>9</formula1>
    </dataValidation>
  </dataValidations>
  <pageMargins left="0" right="0" top="0.39370078740157483" bottom="0.59055118110236227" header="0.31496062992125984" footer="0.31496062992125984"/>
  <pageSetup paperSize="9" scale="90" orientation="portrait" r:id="rId1"/>
  <headerFooter differentFirst="1" scaleWithDoc="0" alignWithMargins="0">
    <oddFooter>&amp;C&amp;F</oddFooter>
    <firstFooter>&amp;F</firstFooter>
  </headerFooter>
  <rowBreaks count="2" manualBreakCount="2">
    <brk id="35" max="16383" man="1"/>
    <brk id="68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00000000-0002-0000-0000-000001000000}">
          <x14:formula1>
            <xm:f>Hide!$E$1:$E$3</xm:f>
          </x14:formula1>
          <xm:sqref>D18</xm:sqref>
        </x14:dataValidation>
        <x14:dataValidation type="list" allowBlank="1" showInputMessage="1" showErrorMessage="1" xr:uid="{00000000-0002-0000-0000-000002000000}">
          <x14:formula1>
            <xm:f>Hide!$M$1:$M$59</xm:f>
          </x14:formula1>
          <xm:sqref>F62</xm:sqref>
        </x14:dataValidation>
        <x14:dataValidation type="list" allowBlank="1" showInputMessage="1" showErrorMessage="1" xr:uid="{00000000-0002-0000-0000-000003000000}">
          <x14:formula1>
            <xm:f>Hide!$N$1:$N$4</xm:f>
          </x14:formula1>
          <xm:sqref>B77:B79</xm:sqref>
        </x14:dataValidation>
        <x14:dataValidation type="list" allowBlank="1" showInputMessage="1" showErrorMessage="1" xr:uid="{00000000-0002-0000-0000-000004000000}">
          <x14:formula1>
            <xm:f>Hide!$I$1:$I$4</xm:f>
          </x14:formula1>
          <xm:sqref>D42</xm:sqref>
        </x14:dataValidation>
        <x14:dataValidation type="list" allowBlank="1" showInputMessage="1" showErrorMessage="1" xr:uid="{00000000-0002-0000-0000-000005000000}">
          <x14:formula1>
            <xm:f>Hide!$K$1:$K$5</xm:f>
          </x14:formula1>
          <xm:sqref>D60</xm:sqref>
        </x14:dataValidation>
        <x14:dataValidation type="list" allowBlank="1" showInputMessage="1" showErrorMessage="1" xr:uid="{00000000-0002-0000-0000-000006000000}">
          <x14:formula1>
            <xm:f>Hide!$H$1:$H$3</xm:f>
          </x14:formula1>
          <xm:sqref>B39:C39</xm:sqref>
        </x14:dataValidation>
        <x14:dataValidation type="list" allowBlank="1" showInputMessage="1" showErrorMessage="1" xr:uid="{00000000-0002-0000-0000-000007000000}">
          <x14:formula1>
            <xm:f>Hide!$N$6:$N$8</xm:f>
          </x14:formula1>
          <xm:sqref>B72:B73</xm:sqref>
        </x14:dataValidation>
        <x14:dataValidation type="list" allowBlank="1" showInputMessage="1" showErrorMessage="1" xr:uid="{00000000-0002-0000-0000-000008000000}">
          <x14:formula1>
            <xm:f>Hide!$R$1:$R$4</xm:f>
          </x14:formula1>
          <xm:sqref>C65:D65</xm:sqref>
        </x14:dataValidation>
        <x14:dataValidation type="list" allowBlank="1" showInputMessage="1" showErrorMessage="1" xr:uid="{00000000-0002-0000-0000-000009000000}">
          <x14:formula1>
            <xm:f>Hide!$J$1:$J$12</xm:f>
          </x14:formula1>
          <xm:sqref>D46:F46</xm:sqref>
        </x14:dataValidation>
        <x14:dataValidation type="list" allowBlank="1" showInputMessage="1" showErrorMessage="1" xr:uid="{00000000-0002-0000-0000-00000A000000}">
          <x14:formula1>
            <xm:f>Hide!$P$1:$P$38</xm:f>
          </x14:formula1>
          <xm:sqref>F87</xm:sqref>
        </x14:dataValidation>
        <x14:dataValidation type="list" allowBlank="1" showInputMessage="1" showErrorMessage="1" xr:uid="{00000000-0002-0000-0000-00000B000000}">
          <x14:formula1>
            <xm:f>Hide!$S$1:$S$3</xm:f>
          </x14:formula1>
          <xm:sqref>F90</xm:sqref>
        </x14:dataValidation>
        <x14:dataValidation type="list" allowBlank="1" showInputMessage="1" showErrorMessage="1" xr:uid="{00000000-0002-0000-0000-00000C000000}">
          <x14:formula1>
            <xm:f>Hide!$G$1:$G$3</xm:f>
          </x14:formula1>
          <xm:sqref>D45 F25</xm:sqref>
        </x14:dataValidation>
        <x14:dataValidation type="list" allowBlank="1" showInputMessage="1" showErrorMessage="1" xr:uid="{00000000-0002-0000-0000-00000D000000}">
          <x14:formula1>
            <xm:f>Hide!$A$1:$A$4</xm:f>
          </x14:formula1>
          <xm:sqref>B6:F6</xm:sqref>
        </x14:dataValidation>
        <x14:dataValidation type="list" allowBlank="1" showInputMessage="1" showErrorMessage="1" xr:uid="{00000000-0002-0000-0000-00000E000000}">
          <x14:formula1>
            <xm:f>Hide!$B$1:$B$58</xm:f>
          </x14:formula1>
          <xm:sqref>C11:F11</xm:sqref>
        </x14:dataValidation>
        <x14:dataValidation type="list" allowBlank="1" showInputMessage="1" showErrorMessage="1" xr:uid="{00000000-0002-0000-0000-00000F000000}">
          <x14:formula1>
            <xm:f>Hide!$D$1:$D$6</xm:f>
          </x14:formula1>
          <xm:sqref>D14:F14</xm:sqref>
        </x14:dataValidation>
        <x14:dataValidation type="list" allowBlank="1" showInputMessage="1" showErrorMessage="1" xr:uid="{00000000-0002-0000-0000-000010000000}">
          <x14:formula1>
            <xm:f>Hide!$F$1:$F$4</xm:f>
          </x14:formula1>
          <xm:sqref>D21:F21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zoomScaleNormal="100" workbookViewId="0">
      <selection activeCell="B17" sqref="B17"/>
    </sheetView>
  </sheetViews>
  <sheetFormatPr defaultColWidth="8.85546875" defaultRowHeight="12.75" x14ac:dyDescent="0.25"/>
  <cols>
    <col min="1" max="1" width="18.42578125" style="121" bestFit="1" customWidth="1"/>
    <col min="2" max="2" width="50.85546875" style="115" customWidth="1"/>
    <col min="3" max="3" width="22.5703125" style="121" bestFit="1" customWidth="1"/>
    <col min="4" max="4" width="8.85546875" style="121"/>
    <col min="5" max="5" width="22.7109375" style="121" bestFit="1" customWidth="1"/>
    <col min="6" max="6" width="8.28515625" style="121" hidden="1" customWidth="1"/>
    <col min="7" max="7" width="22.85546875" style="121" bestFit="1" customWidth="1"/>
    <col min="8" max="16384" width="8.85546875" style="121"/>
  </cols>
  <sheetData>
    <row r="1" spans="1:7" ht="16.149999999999999" customHeight="1" x14ac:dyDescent="0.25">
      <c r="A1" s="329" t="s">
        <v>179</v>
      </c>
      <c r="B1" s="330"/>
      <c r="C1" s="330"/>
      <c r="E1" s="328" t="s">
        <v>181</v>
      </c>
      <c r="F1" s="328"/>
      <c r="G1" s="328"/>
    </row>
    <row r="2" spans="1:7" s="7" customFormat="1" ht="16.149999999999999" customHeight="1" x14ac:dyDescent="0.25">
      <c r="A2" s="117" t="s">
        <v>175</v>
      </c>
      <c r="B2" s="122">
        <f>'LIB 001 (T) New positions form'!D24</f>
        <v>0</v>
      </c>
      <c r="C2" s="83" t="str">
        <f>IF(B2=0,"Essential data missing","ok")</f>
        <v>Essential data missing</v>
      </c>
      <c r="E2" s="119" t="s">
        <v>8</v>
      </c>
      <c r="F2" s="46">
        <f>'LIB 001 (T) New positions form'!D102</f>
        <v>0</v>
      </c>
      <c r="G2" s="83" t="str">
        <f>IF(F2=0,"Essential data missing","ok")</f>
        <v>Essential data missing</v>
      </c>
    </row>
    <row r="3" spans="1:7" s="7" customFormat="1" ht="16.149999999999999" customHeight="1" x14ac:dyDescent="0.25">
      <c r="A3" s="117" t="s">
        <v>78</v>
      </c>
      <c r="B3" s="117" t="str">
        <f>'LIB 001 (T) New positions form'!D14</f>
        <v>Please select</v>
      </c>
      <c r="C3" s="83" t="str">
        <f>IF(B3= "Please select","Essential data missing","ok")</f>
        <v>Essential data missing</v>
      </c>
      <c r="E3" s="119" t="s">
        <v>7</v>
      </c>
      <c r="F3" s="46">
        <f>'LIB 001 (T) New positions form'!D103</f>
        <v>0</v>
      </c>
      <c r="G3" s="83" t="str">
        <f>IF(F3=0,"Essential data missing","ok")</f>
        <v>Essential data missing</v>
      </c>
    </row>
    <row r="4" spans="1:7" s="7" customFormat="1" ht="16.149999999999999" customHeight="1" x14ac:dyDescent="0.25">
      <c r="A4" s="117" t="s">
        <v>174</v>
      </c>
      <c r="B4" s="123">
        <f>'LIB 001 (T) New positions form'!D15</f>
        <v>0</v>
      </c>
      <c r="C4" s="83" t="str">
        <f>IF(B4=0,"Essential data missing","ok")</f>
        <v>Essential data missing</v>
      </c>
      <c r="E4" s="119" t="s">
        <v>9</v>
      </c>
      <c r="F4" s="46">
        <f>'LIB 001 (T) New positions form'!D104</f>
        <v>0</v>
      </c>
      <c r="G4" s="83" t="str">
        <f>IF(F4=0,"Essential data missing","ok")</f>
        <v>Essential data missing</v>
      </c>
    </row>
    <row r="5" spans="1:7" s="7" customFormat="1" ht="16.149999999999999" customHeight="1" x14ac:dyDescent="0.25">
      <c r="A5" s="117" t="s">
        <v>0</v>
      </c>
      <c r="B5" s="117">
        <f>'LIB 001 (T) New positions form'!D17</f>
        <v>0</v>
      </c>
      <c r="C5" s="83" t="str">
        <f>IF(B5=0,"Essential data missing","ok")</f>
        <v>Essential data missing</v>
      </c>
      <c r="E5" s="119" t="s">
        <v>10</v>
      </c>
      <c r="F5" s="120">
        <f>'LIB 001 (T) New positions form'!D105</f>
        <v>0</v>
      </c>
      <c r="G5" s="83" t="str">
        <f>IF(F5=0,"Essential data missing","ok")</f>
        <v>Essential data missing</v>
      </c>
    </row>
    <row r="6" spans="1:7" s="7" customFormat="1" ht="16.149999999999999" customHeight="1" x14ac:dyDescent="0.25">
      <c r="A6" s="117" t="s">
        <v>79</v>
      </c>
      <c r="B6" s="124" t="str">
        <f>'LIB 001 (T) New positions form'!D18</f>
        <v>Please select</v>
      </c>
      <c r="C6" s="83" t="str">
        <f>IF(B6="please select","Essential data missing","ok")</f>
        <v>Essential data missing</v>
      </c>
      <c r="E6" s="119" t="s">
        <v>14</v>
      </c>
      <c r="F6" s="46">
        <f>'LIB 001 (T) New positions form'!D106</f>
        <v>0</v>
      </c>
      <c r="G6" s="83" t="str">
        <f>IF(F6=0,"Essential data missing","ok")</f>
        <v>Essential data missing</v>
      </c>
    </row>
    <row r="7" spans="1:7" s="7" customFormat="1" ht="16.149999999999999" customHeight="1" x14ac:dyDescent="0.25">
      <c r="A7" s="117" t="s">
        <v>173</v>
      </c>
      <c r="B7" s="117">
        <f>'LIB 001 (T) New positions form'!D19</f>
        <v>0</v>
      </c>
      <c r="C7" s="83" t="str">
        <f t="shared" ref="C7:C12" si="0">IF(B7=0,"Essential data missing","ok")</f>
        <v>Essential data missing</v>
      </c>
    </row>
    <row r="8" spans="1:7" s="7" customFormat="1" ht="16.149999999999999" customHeight="1" x14ac:dyDescent="0.25">
      <c r="A8" s="117" t="s">
        <v>80</v>
      </c>
      <c r="B8" s="125">
        <f>'LIB 001 (T) New positions form'!F18</f>
        <v>0</v>
      </c>
      <c r="C8" s="83" t="str">
        <f t="shared" si="0"/>
        <v>Essential data missing</v>
      </c>
    </row>
    <row r="9" spans="1:7" s="7" customFormat="1" ht="16.149999999999999" customHeight="1" x14ac:dyDescent="0.25">
      <c r="A9" s="117" t="s">
        <v>183</v>
      </c>
      <c r="B9" s="124">
        <f>'LIB 001 (T) New positions form'!F19</f>
        <v>0</v>
      </c>
      <c r="C9" s="83" t="str">
        <f t="shared" si="0"/>
        <v>Essential data missing</v>
      </c>
    </row>
    <row r="10" spans="1:7" s="7" customFormat="1" ht="16.149999999999999" customHeight="1" x14ac:dyDescent="0.25">
      <c r="A10" s="117" t="s">
        <v>27</v>
      </c>
      <c r="B10" s="123">
        <f>'LIB 001 (T) New positions form'!F29</f>
        <v>0</v>
      </c>
      <c r="C10" s="83" t="str">
        <f t="shared" si="0"/>
        <v>Essential data missing</v>
      </c>
    </row>
    <row r="11" spans="1:7" s="7" customFormat="1" ht="16.149999999999999" customHeight="1" x14ac:dyDescent="0.25">
      <c r="A11" s="117" t="s">
        <v>29</v>
      </c>
      <c r="B11" s="123">
        <f>'LIB 001 (T) New positions form'!F30</f>
        <v>0</v>
      </c>
      <c r="C11" s="83" t="str">
        <f t="shared" si="0"/>
        <v>Essential data missing</v>
      </c>
    </row>
    <row r="12" spans="1:7" s="7" customFormat="1" ht="16.149999999999999" customHeight="1" x14ac:dyDescent="0.25">
      <c r="A12" s="117" t="s">
        <v>31</v>
      </c>
      <c r="B12" s="123">
        <f>'LIB 001 (T) New positions form'!F31</f>
        <v>0</v>
      </c>
      <c r="C12" s="83" t="str">
        <f t="shared" si="0"/>
        <v>Essential data missing</v>
      </c>
    </row>
    <row r="13" spans="1:7" s="7" customFormat="1" ht="16.149999999999999" customHeight="1" x14ac:dyDescent="0.25">
      <c r="A13" s="117" t="s">
        <v>112</v>
      </c>
      <c r="B13" s="118">
        <f>'LIB 001 (T) New positions form'!F35</f>
        <v>0</v>
      </c>
      <c r="C13" s="83" t="str">
        <f>IF(B13=0,"Essential data missing","ok")</f>
        <v>Essential data missing</v>
      </c>
    </row>
    <row r="14" spans="1:7" s="7" customFormat="1" ht="16.149999999999999" customHeight="1" x14ac:dyDescent="0.25">
      <c r="A14" s="117" t="s">
        <v>176</v>
      </c>
      <c r="B14" s="126">
        <f>'LIB 001 (T) New positions form'!D49</f>
        <v>0</v>
      </c>
      <c r="C14" s="83" t="str">
        <f>IF(B14=0,"Essential data missing","ok")</f>
        <v>Essential data missing</v>
      </c>
    </row>
    <row r="15" spans="1:7" s="7" customFormat="1" ht="16.149999999999999" customHeight="1" x14ac:dyDescent="0.25">
      <c r="A15" s="117" t="s">
        <v>182</v>
      </c>
      <c r="B15" s="126" t="str">
        <f>'LIB 001 (T) New positions form'!F52</f>
        <v xml:space="preserve">Working pattern total correct </v>
      </c>
      <c r="C15" s="83" t="str">
        <f>IF(B15="Working pattern total does not match hours worked per week","Error","ok")</f>
        <v>ok</v>
      </c>
    </row>
    <row r="16" spans="1:7" s="7" customFormat="1" ht="16.149999999999999" customHeight="1" x14ac:dyDescent="0.25">
      <c r="A16" s="117" t="s">
        <v>177</v>
      </c>
      <c r="B16" s="117" t="str">
        <f>'LIB 001 (T) New positions form'!F62</f>
        <v>Select Reference point</v>
      </c>
      <c r="C16" s="83" t="str">
        <f>IF(B16="select reference point","Essential data missing","ok")</f>
        <v>Essential data missing</v>
      </c>
    </row>
    <row r="17" spans="1:3" s="7" customFormat="1" ht="16.149999999999999" customHeight="1" x14ac:dyDescent="0.25">
      <c r="A17" s="117" t="s">
        <v>180</v>
      </c>
      <c r="B17" s="173">
        <f>'LIB 001 (T) New positions form'!E87</f>
        <v>0</v>
      </c>
      <c r="C17" s="83" t="str">
        <f>IF(B17=0,"Essential data missing","ok")</f>
        <v>Essential data missing</v>
      </c>
    </row>
    <row r="18" spans="1:3" s="7" customFormat="1" ht="16.149999999999999" customHeight="1" x14ac:dyDescent="0.25">
      <c r="A18" s="117" t="s">
        <v>178</v>
      </c>
      <c r="B18" s="117">
        <f>'LIB 001 (T) New positions form'!D44</f>
        <v>0</v>
      </c>
      <c r="C18" s="83" t="str">
        <f>IF(B18=0,"Essential data missing","ok")</f>
        <v>Essential data missing</v>
      </c>
    </row>
    <row r="19" spans="1:3" s="7" customFormat="1" ht="16.149999999999999" customHeight="1" x14ac:dyDescent="0.25">
      <c r="A19" s="13"/>
      <c r="B19" s="13"/>
    </row>
    <row r="20" spans="1:3" s="7" customFormat="1" ht="18" customHeight="1" x14ac:dyDescent="0.25">
      <c r="A20" s="121"/>
      <c r="B20" s="115"/>
      <c r="C20" s="121"/>
    </row>
    <row r="21" spans="1:3" ht="18" customHeight="1" x14ac:dyDescent="0.25"/>
    <row r="22" spans="1:3" ht="18" customHeight="1" x14ac:dyDescent="0.25"/>
    <row r="23" spans="1:3" ht="18" customHeight="1" x14ac:dyDescent="0.25"/>
    <row r="24" spans="1:3" ht="18" customHeight="1" x14ac:dyDescent="0.25"/>
    <row r="25" spans="1:3" ht="18" customHeight="1" x14ac:dyDescent="0.25"/>
    <row r="26" spans="1:3" ht="18" customHeight="1" x14ac:dyDescent="0.25"/>
  </sheetData>
  <sheetProtection selectLockedCells="1" selectUnlockedCells="1"/>
  <dataConsolidate/>
  <mergeCells count="2">
    <mergeCell ref="E1:G1"/>
    <mergeCell ref="A1:C1"/>
  </mergeCells>
  <conditionalFormatting sqref="C26:C1048576 G2:G6 C1:C19">
    <cfRule type="containsText" dxfId="4" priority="8" operator="containsText" text="Data missing">
      <formula>NOT(ISERROR(SEARCH("Data missing",C1)))</formula>
    </cfRule>
  </conditionalFormatting>
  <conditionalFormatting sqref="G1">
    <cfRule type="containsText" dxfId="3" priority="5" operator="containsText" text="Data missing">
      <formula>NOT(ISERROR(SEARCH("Data missing",G1)))</formula>
    </cfRule>
  </conditionalFormatting>
  <conditionalFormatting sqref="C15">
    <cfRule type="containsText" dxfId="2" priority="2" operator="containsText" text="Error">
      <formula>NOT(ISERROR(SEARCH("Error",C15)))</formula>
    </cfRule>
    <cfRule type="containsText" dxfId="1" priority="3" operator="containsText" text="Error">
      <formula>NOT(ISERROR(SEARCH("Error",C15)))</formula>
    </cfRule>
    <cfRule type="containsText" dxfId="0" priority="4" operator="containsText" text="Error">
      <formula>NOT(ISERROR(SEARCH("Error",C15)))</formula>
    </cfRule>
  </conditionalFormatting>
  <pageMargins left="0" right="0" top="0.59055118110236227" bottom="0.59055118110236227" header="0.31496062992125984" footer="0.31496062992125984"/>
  <pageSetup paperSize="9" scale="91" orientation="portrait" r:id="rId1"/>
  <headerFooter differentFirst="1" scaleWithDoc="0" alignWithMargins="0">
    <oddFooter>&amp;C&amp;F</oddFooter>
    <firstFooter>&amp;F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9"/>
  <sheetViews>
    <sheetView topLeftCell="A16" workbookViewId="0">
      <selection activeCell="J11" sqref="J11"/>
    </sheetView>
  </sheetViews>
  <sheetFormatPr defaultColWidth="9.140625" defaultRowHeight="15" x14ac:dyDescent="0.25"/>
  <cols>
    <col min="1" max="1" width="22.85546875" style="1" customWidth="1"/>
    <col min="2" max="2" width="16.7109375" style="1" customWidth="1"/>
    <col min="3" max="3" width="18.5703125" style="1" customWidth="1"/>
    <col min="4" max="4" width="8.5703125" style="1" customWidth="1"/>
    <col min="5" max="5" width="10.28515625" style="1" customWidth="1"/>
    <col min="6" max="6" width="9.7109375" style="1" customWidth="1"/>
    <col min="7" max="7" width="11.140625" style="1" customWidth="1"/>
    <col min="8" max="8" width="12.140625" style="1" customWidth="1"/>
    <col min="9" max="16384" width="9.140625" style="1"/>
  </cols>
  <sheetData>
    <row r="1" spans="1:8" ht="17.25" customHeight="1" x14ac:dyDescent="0.25">
      <c r="A1" s="374" t="s">
        <v>191</v>
      </c>
      <c r="B1" s="375"/>
      <c r="C1" s="375"/>
      <c r="D1" s="375"/>
      <c r="E1" s="375"/>
      <c r="F1" s="375"/>
      <c r="G1" s="375"/>
      <c r="H1" s="376"/>
    </row>
    <row r="2" spans="1:8" ht="10.9" customHeight="1" x14ac:dyDescent="0.25">
      <c r="A2" s="377"/>
      <c r="B2" s="378"/>
      <c r="C2" s="378"/>
      <c r="D2" s="378"/>
      <c r="E2" s="378"/>
      <c r="F2" s="378"/>
      <c r="G2" s="378"/>
      <c r="H2" s="379"/>
    </row>
    <row r="3" spans="1:8" s="116" customFormat="1" ht="18" customHeight="1" thickBot="1" x14ac:dyDescent="0.3">
      <c r="A3" s="380" t="s">
        <v>171</v>
      </c>
      <c r="B3" s="381"/>
      <c r="C3" s="381"/>
      <c r="D3" s="381"/>
      <c r="E3" s="381"/>
      <c r="F3" s="381"/>
      <c r="G3" s="381"/>
      <c r="H3" s="382"/>
    </row>
    <row r="4" spans="1:8" ht="19.899999999999999" customHeight="1" x14ac:dyDescent="0.25">
      <c r="A4" s="395" t="s">
        <v>159</v>
      </c>
      <c r="B4" s="396"/>
      <c r="C4" s="396"/>
      <c r="D4" s="396"/>
      <c r="E4" s="396"/>
      <c r="F4" s="396"/>
      <c r="G4" s="396"/>
      <c r="H4" s="397"/>
    </row>
    <row r="5" spans="1:8" s="3" customFormat="1" ht="22.15" customHeight="1" x14ac:dyDescent="0.25">
      <c r="A5" s="81" t="s">
        <v>134</v>
      </c>
      <c r="B5" s="82" t="str">
        <f>'LIB 001 (T) New positions form'!D14</f>
        <v>Please select</v>
      </c>
      <c r="C5" s="400">
        <f>'LIB 001 (T) New positions form'!D15</f>
        <v>0</v>
      </c>
      <c r="D5" s="400"/>
      <c r="E5" s="400">
        <f>'LIB 001 (T) New positions form'!D17</f>
        <v>0</v>
      </c>
      <c r="F5" s="400"/>
      <c r="G5" s="83" t="s">
        <v>135</v>
      </c>
      <c r="H5" s="84">
        <f>'LIB 001 (T) New positions form'!D24</f>
        <v>0</v>
      </c>
    </row>
    <row r="6" spans="1:8" s="3" customFormat="1" ht="22.15" customHeight="1" x14ac:dyDescent="0.25">
      <c r="A6" s="81" t="s">
        <v>137</v>
      </c>
      <c r="B6" s="392" t="str">
        <f>'LIB 001 (T) New positions form'!C11</f>
        <v>Select school</v>
      </c>
      <c r="C6" s="393"/>
      <c r="D6" s="393"/>
      <c r="E6" s="393"/>
      <c r="F6" s="393"/>
      <c r="G6" s="393"/>
      <c r="H6" s="394"/>
    </row>
    <row r="7" spans="1:8" s="3" customFormat="1" ht="22.15" customHeight="1" x14ac:dyDescent="0.25">
      <c r="A7" s="81" t="s">
        <v>152</v>
      </c>
      <c r="B7" s="331"/>
      <c r="C7" s="332"/>
      <c r="D7" s="80" t="s">
        <v>136</v>
      </c>
      <c r="E7" s="398"/>
      <c r="F7" s="398"/>
      <c r="G7" s="398"/>
      <c r="H7" s="399"/>
    </row>
    <row r="8" spans="1:8" s="3" customFormat="1" ht="22.15" customHeight="1" x14ac:dyDescent="0.25">
      <c r="A8" s="81" t="s">
        <v>150</v>
      </c>
      <c r="B8" s="85">
        <f>'LIB 001 (T) New positions form'!F18</f>
        <v>0</v>
      </c>
      <c r="C8" s="335" t="s">
        <v>163</v>
      </c>
      <c r="D8" s="335"/>
      <c r="E8" s="335"/>
      <c r="F8" s="335"/>
      <c r="G8" s="339" t="s">
        <v>151</v>
      </c>
      <c r="H8" s="340"/>
    </row>
    <row r="9" spans="1:8" s="3" customFormat="1" ht="22.15" customHeight="1" x14ac:dyDescent="0.25">
      <c r="A9" s="81" t="s">
        <v>153</v>
      </c>
      <c r="B9" s="86" t="str">
        <f>'LIB 001 (T) New positions form'!D18</f>
        <v>Please select</v>
      </c>
      <c r="C9" s="336" t="s">
        <v>164</v>
      </c>
      <c r="D9" s="336"/>
      <c r="E9" s="336"/>
      <c r="F9" s="336"/>
      <c r="G9" s="339" t="s">
        <v>151</v>
      </c>
      <c r="H9" s="340"/>
    </row>
    <row r="10" spans="1:8" s="3" customFormat="1" ht="22.15" customHeight="1" x14ac:dyDescent="0.25">
      <c r="A10" s="81" t="s">
        <v>149</v>
      </c>
      <c r="B10" s="82">
        <f>'LIB 001 (T) New positions form'!D19</f>
        <v>0</v>
      </c>
      <c r="C10" s="335" t="s">
        <v>163</v>
      </c>
      <c r="D10" s="335"/>
      <c r="E10" s="335"/>
      <c r="F10" s="335"/>
      <c r="G10" s="339" t="s">
        <v>151</v>
      </c>
      <c r="H10" s="340"/>
    </row>
    <row r="11" spans="1:8" s="3" customFormat="1" ht="22.15" customHeight="1" x14ac:dyDescent="0.25">
      <c r="A11" s="81" t="s">
        <v>158</v>
      </c>
      <c r="B11" s="87" t="s">
        <v>151</v>
      </c>
      <c r="C11" s="335" t="s">
        <v>163</v>
      </c>
      <c r="D11" s="335"/>
      <c r="E11" s="335"/>
      <c r="F11" s="335"/>
      <c r="G11" s="339" t="s">
        <v>151</v>
      </c>
      <c r="H11" s="340"/>
    </row>
    <row r="12" spans="1:8" s="8" customFormat="1" ht="22.15" customHeight="1" x14ac:dyDescent="0.25">
      <c r="A12" s="345" t="s">
        <v>186</v>
      </c>
      <c r="B12" s="346"/>
      <c r="C12" s="346"/>
      <c r="D12" s="346"/>
      <c r="E12" s="346"/>
      <c r="F12" s="347"/>
      <c r="G12" s="339" t="s">
        <v>151</v>
      </c>
      <c r="H12" s="340"/>
    </row>
    <row r="13" spans="1:8" s="8" customFormat="1" ht="22.15" customHeight="1" x14ac:dyDescent="0.25">
      <c r="A13" s="88" t="s">
        <v>154</v>
      </c>
      <c r="B13" s="353">
        <f>'LIB 001 (T) New positions form'!F35</f>
        <v>0</v>
      </c>
      <c r="C13" s="353"/>
      <c r="D13" s="348" t="s">
        <v>165</v>
      </c>
      <c r="E13" s="349"/>
      <c r="F13" s="350"/>
      <c r="G13" s="339" t="s">
        <v>151</v>
      </c>
      <c r="H13" s="340"/>
    </row>
    <row r="14" spans="1:8" s="8" customFormat="1" ht="22.15" customHeight="1" thickBot="1" x14ac:dyDescent="0.3">
      <c r="A14" s="89" t="s">
        <v>138</v>
      </c>
      <c r="B14" s="90" t="s">
        <v>151</v>
      </c>
      <c r="C14" s="356" t="s">
        <v>166</v>
      </c>
      <c r="D14" s="357"/>
      <c r="E14" s="357"/>
      <c r="F14" s="358"/>
      <c r="G14" s="354" t="s">
        <v>151</v>
      </c>
      <c r="H14" s="355"/>
    </row>
    <row r="15" spans="1:8" s="54" customFormat="1" ht="11.45" customHeight="1" thickBot="1" x14ac:dyDescent="0.3">
      <c r="A15" s="91"/>
      <c r="B15" s="333"/>
      <c r="C15" s="333"/>
      <c r="D15" s="333"/>
      <c r="E15" s="333"/>
      <c r="F15" s="334"/>
      <c r="G15" s="334"/>
    </row>
    <row r="16" spans="1:8" s="54" customFormat="1" ht="18.600000000000001" customHeight="1" x14ac:dyDescent="0.25">
      <c r="A16" s="401" t="s">
        <v>161</v>
      </c>
      <c r="B16" s="402"/>
      <c r="C16" s="402"/>
      <c r="D16" s="402"/>
      <c r="E16" s="402"/>
      <c r="F16" s="402"/>
      <c r="G16" s="402"/>
      <c r="H16" s="403"/>
    </row>
    <row r="17" spans="1:8" s="93" customFormat="1" ht="24.6" customHeight="1" x14ac:dyDescent="0.25">
      <c r="A17" s="92" t="s">
        <v>139</v>
      </c>
      <c r="B17" s="404">
        <f>'LIB 001 (T) New positions form'!D44</f>
        <v>0</v>
      </c>
      <c r="C17" s="404"/>
      <c r="D17" s="404"/>
      <c r="E17" s="404"/>
      <c r="F17" s="404"/>
      <c r="G17" s="404"/>
      <c r="H17" s="405"/>
    </row>
    <row r="18" spans="1:8" s="54" customFormat="1" ht="30.75" customHeight="1" x14ac:dyDescent="0.25">
      <c r="A18" s="94" t="s">
        <v>140</v>
      </c>
      <c r="B18" s="95">
        <f>'LIB 001 (T) New positions form'!D49</f>
        <v>0</v>
      </c>
      <c r="C18" s="352" t="s">
        <v>167</v>
      </c>
      <c r="D18" s="352"/>
      <c r="E18" s="352"/>
      <c r="F18" s="352"/>
      <c r="G18" s="352"/>
      <c r="H18" s="96" t="s">
        <v>151</v>
      </c>
    </row>
    <row r="19" spans="1:8" s="54" customFormat="1" ht="27" customHeight="1" x14ac:dyDescent="0.25">
      <c r="A19" s="351" t="s">
        <v>160</v>
      </c>
      <c r="B19" s="352"/>
      <c r="C19" s="352"/>
      <c r="D19" s="352"/>
      <c r="E19" s="352"/>
      <c r="F19" s="352"/>
      <c r="G19" s="352"/>
      <c r="H19" s="96" t="s">
        <v>151</v>
      </c>
    </row>
    <row r="20" spans="1:8" s="97" customFormat="1" ht="27" customHeight="1" x14ac:dyDescent="0.25">
      <c r="A20" s="341" t="s">
        <v>168</v>
      </c>
      <c r="B20" s="342"/>
      <c r="C20" s="342"/>
      <c r="D20" s="342"/>
      <c r="E20" s="342"/>
      <c r="F20" s="342"/>
      <c r="G20" s="342"/>
      <c r="H20" s="96" t="s">
        <v>151</v>
      </c>
    </row>
    <row r="21" spans="1:8" s="54" customFormat="1" ht="28.9" customHeight="1" x14ac:dyDescent="0.25">
      <c r="A21" s="98" t="s">
        <v>172</v>
      </c>
      <c r="B21" s="343" t="s">
        <v>162</v>
      </c>
      <c r="C21" s="343"/>
      <c r="D21" s="343"/>
      <c r="E21" s="343"/>
      <c r="F21" s="343"/>
      <c r="G21" s="343"/>
      <c r="H21" s="344"/>
    </row>
    <row r="22" spans="1:8" s="97" customFormat="1" ht="40.15" customHeight="1" x14ac:dyDescent="0.25">
      <c r="A22" s="390" t="s">
        <v>187</v>
      </c>
      <c r="B22" s="391"/>
      <c r="C22" s="391"/>
      <c r="D22" s="391"/>
      <c r="E22" s="99" t="s">
        <v>141</v>
      </c>
      <c r="F22" s="99" t="s">
        <v>142</v>
      </c>
      <c r="G22" s="99" t="s">
        <v>143</v>
      </c>
      <c r="H22" s="100" t="s">
        <v>144</v>
      </c>
    </row>
    <row r="23" spans="1:8" ht="37.9" customHeight="1" x14ac:dyDescent="0.25">
      <c r="A23" s="390"/>
      <c r="B23" s="391"/>
      <c r="C23" s="391"/>
      <c r="D23" s="391"/>
      <c r="E23" s="101" t="s">
        <v>145</v>
      </c>
      <c r="F23" s="102" t="s">
        <v>47</v>
      </c>
      <c r="G23" s="103" t="s">
        <v>146</v>
      </c>
      <c r="H23" s="104" t="s">
        <v>51</v>
      </c>
    </row>
    <row r="24" spans="1:8" s="105" customFormat="1" ht="27" customHeight="1" x14ac:dyDescent="0.25">
      <c r="A24" s="383" t="s">
        <v>147</v>
      </c>
      <c r="B24" s="384"/>
      <c r="C24" s="384"/>
      <c r="D24" s="384"/>
      <c r="E24" s="384"/>
      <c r="F24" s="384"/>
      <c r="G24" s="384"/>
      <c r="H24" s="96" t="s">
        <v>151</v>
      </c>
    </row>
    <row r="25" spans="1:8" s="106" customFormat="1" ht="25.15" customHeight="1" x14ac:dyDescent="0.25">
      <c r="A25" s="385" t="str">
        <f>'LIB 001 (T) New positions form'!B87</f>
        <v>Cost Code</v>
      </c>
      <c r="B25" s="386"/>
      <c r="C25" s="387">
        <f>'LIB 001 (T) New positions form'!D87</f>
        <v>100</v>
      </c>
      <c r="D25" s="387"/>
      <c r="E25" s="387"/>
      <c r="F25" s="388">
        <f>'LIB 001 (T) New positions form'!E87</f>
        <v>0</v>
      </c>
      <c r="G25" s="388"/>
      <c r="H25" s="389"/>
    </row>
    <row r="26" spans="1:8" ht="30.6" customHeight="1" x14ac:dyDescent="0.25">
      <c r="A26" s="337" t="s">
        <v>170</v>
      </c>
      <c r="B26" s="338"/>
      <c r="C26" s="338"/>
      <c r="D26" s="338"/>
      <c r="E26" s="338"/>
      <c r="F26" s="338"/>
      <c r="G26" s="338"/>
      <c r="H26" s="96" t="s">
        <v>151</v>
      </c>
    </row>
    <row r="27" spans="1:8" s="54" customFormat="1" ht="41.45" customHeight="1" x14ac:dyDescent="0.25">
      <c r="A27" s="370" t="s">
        <v>184</v>
      </c>
      <c r="B27" s="371"/>
      <c r="C27" s="371"/>
      <c r="D27" s="371"/>
      <c r="E27" s="371"/>
      <c r="F27" s="372"/>
      <c r="G27" s="339" t="s">
        <v>169</v>
      </c>
      <c r="H27" s="339"/>
    </row>
    <row r="28" spans="1:8" s="54" customFormat="1" ht="58.9" customHeight="1" x14ac:dyDescent="0.25">
      <c r="A28" s="370" t="s">
        <v>188</v>
      </c>
      <c r="B28" s="371"/>
      <c r="C28" s="371"/>
      <c r="D28" s="371"/>
      <c r="E28" s="373">
        <f>'LIB 001 (T) New positions form'!F19</f>
        <v>0</v>
      </c>
      <c r="F28" s="373"/>
      <c r="G28" s="339" t="s">
        <v>169</v>
      </c>
      <c r="H28" s="339"/>
    </row>
    <row r="29" spans="1:8" s="107" customFormat="1" ht="72" customHeight="1" thickBot="1" x14ac:dyDescent="0.3">
      <c r="A29" s="368" t="s">
        <v>185</v>
      </c>
      <c r="B29" s="369"/>
      <c r="C29" s="369"/>
      <c r="D29" s="369"/>
      <c r="E29" s="369"/>
      <c r="F29" s="369"/>
      <c r="G29" s="354" t="s">
        <v>169</v>
      </c>
      <c r="H29" s="355"/>
    </row>
    <row r="30" spans="1:8" s="107" customFormat="1" ht="13.15" customHeight="1" thickBot="1" x14ac:dyDescent="0.3">
      <c r="A30" s="108"/>
      <c r="B30" s="109"/>
      <c r="C30" s="109"/>
      <c r="D30" s="110"/>
      <c r="E30" s="110"/>
      <c r="F30" s="110"/>
      <c r="G30" s="110"/>
      <c r="H30" s="110"/>
    </row>
    <row r="31" spans="1:8" s="113" customFormat="1" ht="15.95" customHeight="1" x14ac:dyDescent="0.25">
      <c r="A31" s="111" t="s">
        <v>148</v>
      </c>
      <c r="B31" s="112"/>
      <c r="C31" s="112"/>
      <c r="D31" s="112"/>
      <c r="E31" s="112"/>
      <c r="F31" s="112"/>
      <c r="G31" s="112"/>
      <c r="H31" s="127"/>
    </row>
    <row r="32" spans="1:8" ht="15.95" customHeight="1" x14ac:dyDescent="0.25">
      <c r="A32" s="359"/>
      <c r="B32" s="360"/>
      <c r="C32" s="360"/>
      <c r="D32" s="360"/>
      <c r="E32" s="360"/>
      <c r="F32" s="360"/>
      <c r="G32" s="360"/>
      <c r="H32" s="361"/>
    </row>
    <row r="33" spans="1:8" ht="15.95" customHeight="1" x14ac:dyDescent="0.25">
      <c r="A33" s="362"/>
      <c r="B33" s="363"/>
      <c r="C33" s="363"/>
      <c r="D33" s="363"/>
      <c r="E33" s="363"/>
      <c r="F33" s="363"/>
      <c r="G33" s="363"/>
      <c r="H33" s="364"/>
    </row>
    <row r="34" spans="1:8" ht="15.95" customHeight="1" x14ac:dyDescent="0.25">
      <c r="A34" s="362"/>
      <c r="B34" s="363"/>
      <c r="C34" s="363"/>
      <c r="D34" s="363"/>
      <c r="E34" s="363"/>
      <c r="F34" s="363"/>
      <c r="G34" s="363"/>
      <c r="H34" s="364"/>
    </row>
    <row r="35" spans="1:8" ht="15.95" customHeight="1" thickBot="1" x14ac:dyDescent="0.3">
      <c r="A35" s="365"/>
      <c r="B35" s="366"/>
      <c r="C35" s="366"/>
      <c r="D35" s="366"/>
      <c r="E35" s="366"/>
      <c r="F35" s="366"/>
      <c r="G35" s="366"/>
      <c r="H35" s="367"/>
    </row>
    <row r="36" spans="1:8" ht="15.95" customHeight="1" x14ac:dyDescent="0.25"/>
    <row r="37" spans="1:8" ht="15.95" customHeight="1" x14ac:dyDescent="0.25"/>
    <row r="38" spans="1:8" ht="15.95" customHeight="1" x14ac:dyDescent="0.25"/>
    <row r="39" spans="1:8" ht="15.95" customHeight="1" x14ac:dyDescent="0.25"/>
  </sheetData>
  <sheetProtection sheet="1" objects="1" scenarios="1" selectLockedCells="1" selectUnlockedCells="1"/>
  <mergeCells count="44">
    <mergeCell ref="A1:H2"/>
    <mergeCell ref="A3:H3"/>
    <mergeCell ref="A24:G24"/>
    <mergeCell ref="A25:B25"/>
    <mergeCell ref="C25:E25"/>
    <mergeCell ref="F25:H25"/>
    <mergeCell ref="A22:D23"/>
    <mergeCell ref="B6:H6"/>
    <mergeCell ref="A4:H4"/>
    <mergeCell ref="E7:H7"/>
    <mergeCell ref="G8:H8"/>
    <mergeCell ref="C5:D5"/>
    <mergeCell ref="E5:F5"/>
    <mergeCell ref="A16:H16"/>
    <mergeCell ref="B17:H17"/>
    <mergeCell ref="C18:G18"/>
    <mergeCell ref="A19:G19"/>
    <mergeCell ref="B13:C13"/>
    <mergeCell ref="G14:H14"/>
    <mergeCell ref="C14:F14"/>
    <mergeCell ref="A32:H35"/>
    <mergeCell ref="G27:H27"/>
    <mergeCell ref="G28:H28"/>
    <mergeCell ref="A29:F29"/>
    <mergeCell ref="G29:H29"/>
    <mergeCell ref="A28:D28"/>
    <mergeCell ref="A27:F27"/>
    <mergeCell ref="E28:F28"/>
    <mergeCell ref="B7:C7"/>
    <mergeCell ref="B15:G15"/>
    <mergeCell ref="C8:F8"/>
    <mergeCell ref="C9:F9"/>
    <mergeCell ref="A26:G26"/>
    <mergeCell ref="G9:H9"/>
    <mergeCell ref="G10:H10"/>
    <mergeCell ref="G11:H11"/>
    <mergeCell ref="A20:G20"/>
    <mergeCell ref="B21:H21"/>
    <mergeCell ref="G12:H12"/>
    <mergeCell ref="A12:F12"/>
    <mergeCell ref="G13:H13"/>
    <mergeCell ref="D13:F13"/>
    <mergeCell ref="C10:F10"/>
    <mergeCell ref="C11:F11"/>
  </mergeCells>
  <pageMargins left="0.11811023622047245" right="0.11811023622047245" top="0.15748031496062992" bottom="0.15748031496062992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85"/>
  <sheetViews>
    <sheetView topLeftCell="M42" workbookViewId="0">
      <selection activeCell="M56" sqref="M56"/>
    </sheetView>
  </sheetViews>
  <sheetFormatPr defaultColWidth="8.85546875" defaultRowHeight="12.75" x14ac:dyDescent="0.25"/>
  <cols>
    <col min="1" max="1" width="24" style="132" bestFit="1" customWidth="1"/>
    <col min="2" max="2" width="60.28515625" style="132" bestFit="1" customWidth="1"/>
    <col min="3" max="3" width="23.42578125" style="132" bestFit="1" customWidth="1"/>
    <col min="4" max="4" width="13.28515625" style="132" bestFit="1" customWidth="1"/>
    <col min="5" max="5" width="14.5703125" style="132" bestFit="1" customWidth="1"/>
    <col min="6" max="6" width="69.7109375" style="132" customWidth="1"/>
    <col min="7" max="7" width="13.28515625" style="132" bestFit="1" customWidth="1"/>
    <col min="8" max="8" width="43.140625" style="132" bestFit="1" customWidth="1"/>
    <col min="9" max="9" width="28" style="132" bestFit="1" customWidth="1"/>
    <col min="10" max="10" width="50.5703125" style="132" bestFit="1" customWidth="1"/>
    <col min="11" max="11" width="22.7109375" style="132" bestFit="1" customWidth="1"/>
    <col min="12" max="12" width="80.140625" style="132" bestFit="1" customWidth="1"/>
    <col min="13" max="13" width="59.28515625" style="132" bestFit="1" customWidth="1"/>
    <col min="14" max="14" width="45" style="132" bestFit="1" customWidth="1"/>
    <col min="15" max="15" width="37" style="132" bestFit="1" customWidth="1"/>
    <col min="16" max="16" width="28.28515625" style="132" bestFit="1" customWidth="1"/>
    <col min="17" max="17" width="7.140625" style="132" bestFit="1" customWidth="1"/>
    <col min="18" max="18" width="29.7109375" style="132" bestFit="1" customWidth="1"/>
    <col min="19" max="19" width="48" style="132" bestFit="1" customWidth="1"/>
    <col min="20" max="16384" width="8.85546875" style="132"/>
  </cols>
  <sheetData>
    <row r="1" spans="1:19" s="169" customFormat="1" ht="13.5" thickBot="1" x14ac:dyDescent="0.3">
      <c r="A1" s="141" t="s">
        <v>355</v>
      </c>
      <c r="B1" s="135" t="s">
        <v>202</v>
      </c>
      <c r="C1" s="135" t="s">
        <v>255</v>
      </c>
      <c r="D1" s="169" t="s">
        <v>25</v>
      </c>
      <c r="E1" s="169" t="s">
        <v>25</v>
      </c>
      <c r="F1" s="170" t="s">
        <v>25</v>
      </c>
      <c r="G1" s="169" t="s">
        <v>25</v>
      </c>
      <c r="H1" s="169" t="s">
        <v>25</v>
      </c>
      <c r="I1" s="169" t="s">
        <v>106</v>
      </c>
      <c r="J1" s="170" t="s">
        <v>104</v>
      </c>
      <c r="K1" s="169" t="s">
        <v>25</v>
      </c>
      <c r="L1" s="169" t="s">
        <v>25</v>
      </c>
      <c r="M1" s="169" t="s">
        <v>370</v>
      </c>
      <c r="N1" s="169" t="s">
        <v>98</v>
      </c>
      <c r="O1" s="171" t="s">
        <v>76</v>
      </c>
      <c r="P1" s="141" t="s">
        <v>338</v>
      </c>
      <c r="Q1" s="138"/>
      <c r="R1" s="141" t="s">
        <v>25</v>
      </c>
      <c r="S1" s="141" t="s">
        <v>25</v>
      </c>
    </row>
    <row r="2" spans="1:19" ht="44.45" customHeight="1" x14ac:dyDescent="0.25">
      <c r="A2" s="140" t="s">
        <v>199</v>
      </c>
      <c r="B2" s="134" t="s">
        <v>203</v>
      </c>
      <c r="C2" s="134" t="s">
        <v>256</v>
      </c>
      <c r="D2" s="3" t="s">
        <v>1</v>
      </c>
      <c r="E2" s="3" t="s">
        <v>20</v>
      </c>
      <c r="F2" s="18" t="s">
        <v>369</v>
      </c>
      <c r="G2" s="132" t="s">
        <v>12</v>
      </c>
      <c r="H2" s="3" t="s">
        <v>155</v>
      </c>
      <c r="I2" s="165" t="s">
        <v>107</v>
      </c>
      <c r="J2" s="18" t="s">
        <v>105</v>
      </c>
      <c r="K2" s="132" t="s">
        <v>44</v>
      </c>
      <c r="L2" s="132" t="s">
        <v>371</v>
      </c>
      <c r="M2" s="132" t="s">
        <v>82</v>
      </c>
      <c r="N2" s="132" t="s">
        <v>343</v>
      </c>
      <c r="O2" s="132" t="s">
        <v>55</v>
      </c>
      <c r="P2" s="166" t="s">
        <v>305</v>
      </c>
      <c r="Q2" s="167">
        <v>2000</v>
      </c>
      <c r="R2" s="132" t="s">
        <v>131</v>
      </c>
      <c r="S2" s="140" t="s">
        <v>337</v>
      </c>
    </row>
    <row r="3" spans="1:19" ht="44.45" customHeight="1" x14ac:dyDescent="0.25">
      <c r="A3" s="140" t="s">
        <v>200</v>
      </c>
      <c r="B3" s="134" t="s">
        <v>204</v>
      </c>
      <c r="C3" s="134" t="s">
        <v>257</v>
      </c>
      <c r="D3" s="3" t="s">
        <v>2</v>
      </c>
      <c r="E3" s="3" t="s">
        <v>21</v>
      </c>
      <c r="F3" s="47" t="s">
        <v>368</v>
      </c>
      <c r="G3" s="132" t="s">
        <v>5</v>
      </c>
      <c r="H3" s="18" t="s">
        <v>156</v>
      </c>
      <c r="I3" s="49" t="s">
        <v>109</v>
      </c>
      <c r="J3" s="3" t="s">
        <v>24</v>
      </c>
      <c r="K3" s="132" t="s">
        <v>42</v>
      </c>
      <c r="L3" s="132" t="s">
        <v>46</v>
      </c>
      <c r="M3" s="132" t="s">
        <v>83</v>
      </c>
      <c r="N3" s="132" t="s">
        <v>344</v>
      </c>
      <c r="O3" s="132" t="s">
        <v>56</v>
      </c>
      <c r="P3" s="166" t="s">
        <v>306</v>
      </c>
      <c r="Q3" s="167">
        <v>2170</v>
      </c>
      <c r="R3" s="132" t="s">
        <v>133</v>
      </c>
      <c r="S3" s="140" t="s">
        <v>5</v>
      </c>
    </row>
    <row r="4" spans="1:19" ht="44.45" customHeight="1" x14ac:dyDescent="0.25">
      <c r="A4" s="140" t="s">
        <v>201</v>
      </c>
      <c r="B4" s="134" t="s">
        <v>205</v>
      </c>
      <c r="C4" s="134" t="s">
        <v>258</v>
      </c>
      <c r="D4" s="3" t="s">
        <v>3</v>
      </c>
      <c r="F4" s="47" t="s">
        <v>356</v>
      </c>
      <c r="H4" s="3"/>
      <c r="I4" s="50" t="s">
        <v>108</v>
      </c>
      <c r="J4" s="3" t="s">
        <v>120</v>
      </c>
      <c r="K4" s="132" t="s">
        <v>43</v>
      </c>
      <c r="M4" s="132" t="s">
        <v>84</v>
      </c>
      <c r="N4" s="132" t="s">
        <v>345</v>
      </c>
      <c r="O4" s="132" t="s">
        <v>57</v>
      </c>
      <c r="P4" s="166" t="s">
        <v>307</v>
      </c>
      <c r="Q4" s="167">
        <v>2240</v>
      </c>
      <c r="R4" s="132" t="s">
        <v>132</v>
      </c>
    </row>
    <row r="5" spans="1:19" ht="17.45" customHeight="1" x14ac:dyDescent="0.25">
      <c r="B5" s="134" t="s">
        <v>206</v>
      </c>
      <c r="C5" s="134" t="s">
        <v>259</v>
      </c>
      <c r="D5" s="3" t="s">
        <v>4</v>
      </c>
      <c r="F5" s="3"/>
      <c r="H5" s="3"/>
      <c r="I5" s="3"/>
      <c r="J5" s="3" t="s">
        <v>121</v>
      </c>
      <c r="K5" s="132" t="s">
        <v>45</v>
      </c>
      <c r="M5" s="132" t="s">
        <v>85</v>
      </c>
      <c r="O5" s="132" t="s">
        <v>58</v>
      </c>
      <c r="P5" s="166" t="s">
        <v>308</v>
      </c>
      <c r="Q5" s="167">
        <v>2460</v>
      </c>
    </row>
    <row r="6" spans="1:19" ht="17.45" customHeight="1" x14ac:dyDescent="0.25">
      <c r="B6" s="134" t="s">
        <v>207</v>
      </c>
      <c r="C6" s="134" t="s">
        <v>260</v>
      </c>
      <c r="D6" s="3" t="s">
        <v>13</v>
      </c>
      <c r="H6" s="3"/>
      <c r="I6" s="3"/>
      <c r="J6" s="132" t="s">
        <v>122</v>
      </c>
      <c r="M6" s="132" t="s">
        <v>86</v>
      </c>
      <c r="N6" s="132" t="s">
        <v>117</v>
      </c>
      <c r="O6" s="132" t="s">
        <v>192</v>
      </c>
      <c r="P6" s="166" t="s">
        <v>309</v>
      </c>
      <c r="Q6" s="167">
        <v>2430</v>
      </c>
    </row>
    <row r="7" spans="1:19" ht="17.45" customHeight="1" x14ac:dyDescent="0.25">
      <c r="B7" s="134" t="s">
        <v>208</v>
      </c>
      <c r="C7" s="134" t="s">
        <v>261</v>
      </c>
      <c r="J7" s="132" t="s">
        <v>123</v>
      </c>
      <c r="M7" s="132" t="s">
        <v>87</v>
      </c>
      <c r="N7" s="132" t="s">
        <v>346</v>
      </c>
      <c r="O7" s="132" t="s">
        <v>59</v>
      </c>
      <c r="P7" s="166" t="s">
        <v>310</v>
      </c>
      <c r="Q7" s="167">
        <v>2640</v>
      </c>
    </row>
    <row r="8" spans="1:19" ht="17.45" customHeight="1" x14ac:dyDescent="0.25">
      <c r="B8" s="134" t="s">
        <v>209</v>
      </c>
      <c r="C8" s="134" t="s">
        <v>262</v>
      </c>
      <c r="J8" s="132" t="s">
        <v>124</v>
      </c>
      <c r="M8" s="132" t="s">
        <v>88</v>
      </c>
      <c r="N8" s="132" t="s">
        <v>350</v>
      </c>
      <c r="O8" s="132" t="s">
        <v>60</v>
      </c>
      <c r="P8" s="166" t="s">
        <v>311</v>
      </c>
      <c r="Q8" s="167">
        <v>50001</v>
      </c>
    </row>
    <row r="9" spans="1:19" ht="17.45" customHeight="1" x14ac:dyDescent="0.25">
      <c r="B9" s="134" t="s">
        <v>210</v>
      </c>
      <c r="C9" s="134" t="s">
        <v>263</v>
      </c>
      <c r="J9" s="132" t="s">
        <v>125</v>
      </c>
      <c r="M9" s="132" t="s">
        <v>89</v>
      </c>
      <c r="N9" s="132" t="s">
        <v>99</v>
      </c>
      <c r="O9" s="132" t="s">
        <v>61</v>
      </c>
      <c r="P9" s="166" t="s">
        <v>312</v>
      </c>
      <c r="Q9" s="167">
        <v>2720</v>
      </c>
    </row>
    <row r="10" spans="1:19" ht="17.45" customHeight="1" x14ac:dyDescent="0.25">
      <c r="B10" s="134" t="s">
        <v>211</v>
      </c>
      <c r="C10" s="134" t="s">
        <v>264</v>
      </c>
      <c r="J10" s="132" t="s">
        <v>126</v>
      </c>
      <c r="M10" s="132" t="s">
        <v>90</v>
      </c>
      <c r="O10" s="132" t="s">
        <v>62</v>
      </c>
      <c r="P10" s="166" t="s">
        <v>313</v>
      </c>
      <c r="Q10" s="167">
        <v>2730</v>
      </c>
    </row>
    <row r="11" spans="1:19" ht="17.45" customHeight="1" x14ac:dyDescent="0.25">
      <c r="B11" s="134" t="s">
        <v>212</v>
      </c>
      <c r="C11" s="134" t="s">
        <v>265</v>
      </c>
      <c r="J11" s="132" t="s">
        <v>127</v>
      </c>
      <c r="M11" s="132" t="s">
        <v>91</v>
      </c>
      <c r="O11" s="132" t="s">
        <v>63</v>
      </c>
      <c r="P11" s="166" t="s">
        <v>314</v>
      </c>
      <c r="Q11" s="167">
        <v>4330</v>
      </c>
    </row>
    <row r="12" spans="1:19" ht="17.45" customHeight="1" x14ac:dyDescent="0.25">
      <c r="B12" s="134" t="s">
        <v>213</v>
      </c>
      <c r="C12" s="134" t="s">
        <v>266</v>
      </c>
      <c r="J12" s="132" t="s">
        <v>128</v>
      </c>
      <c r="M12" s="132" t="s">
        <v>92</v>
      </c>
      <c r="O12" s="132" t="s">
        <v>64</v>
      </c>
      <c r="P12" s="166" t="s">
        <v>315</v>
      </c>
      <c r="Q12" s="167">
        <v>4480</v>
      </c>
    </row>
    <row r="13" spans="1:19" ht="17.45" customHeight="1" x14ac:dyDescent="0.25">
      <c r="B13" s="134" t="s">
        <v>214</v>
      </c>
      <c r="C13" s="134" t="s">
        <v>267</v>
      </c>
      <c r="M13" s="132" t="s">
        <v>93</v>
      </c>
      <c r="O13" s="132" t="s">
        <v>65</v>
      </c>
      <c r="P13" s="166" t="s">
        <v>316</v>
      </c>
      <c r="Q13" s="167">
        <v>35570</v>
      </c>
    </row>
    <row r="14" spans="1:19" ht="17.45" customHeight="1" x14ac:dyDescent="0.25">
      <c r="B14" s="134" t="s">
        <v>215</v>
      </c>
      <c r="C14" s="134" t="s">
        <v>268</v>
      </c>
      <c r="M14" s="132" t="s">
        <v>94</v>
      </c>
      <c r="O14" s="132" t="s">
        <v>66</v>
      </c>
      <c r="P14" s="166" t="s">
        <v>317</v>
      </c>
      <c r="Q14" s="167">
        <v>4620</v>
      </c>
    </row>
    <row r="15" spans="1:19" ht="17.45" customHeight="1" x14ac:dyDescent="0.25">
      <c r="B15" s="134" t="s">
        <v>216</v>
      </c>
      <c r="C15" s="134" t="s">
        <v>269</v>
      </c>
      <c r="M15" s="132" t="s">
        <v>95</v>
      </c>
      <c r="O15" s="132" t="s">
        <v>67</v>
      </c>
      <c r="P15" s="166" t="s">
        <v>318</v>
      </c>
      <c r="Q15" s="167">
        <v>4960</v>
      </c>
    </row>
    <row r="16" spans="1:19" ht="17.45" customHeight="1" x14ac:dyDescent="0.25">
      <c r="B16" s="134" t="s">
        <v>217</v>
      </c>
      <c r="C16" s="134" t="s">
        <v>270</v>
      </c>
      <c r="M16" s="132" t="s">
        <v>96</v>
      </c>
      <c r="O16" s="132" t="s">
        <v>68</v>
      </c>
      <c r="P16" s="166" t="s">
        <v>319</v>
      </c>
      <c r="Q16" s="167">
        <v>5130</v>
      </c>
    </row>
    <row r="17" spans="2:17" ht="17.45" customHeight="1" x14ac:dyDescent="0.25">
      <c r="B17" s="134" t="s">
        <v>218</v>
      </c>
      <c r="C17" s="134" t="s">
        <v>271</v>
      </c>
      <c r="M17" s="132" t="s">
        <v>378</v>
      </c>
      <c r="O17" s="132" t="s">
        <v>189</v>
      </c>
      <c r="P17" s="166" t="s">
        <v>320</v>
      </c>
      <c r="Q17" s="167">
        <v>5360</v>
      </c>
    </row>
    <row r="18" spans="2:17" ht="17.45" customHeight="1" x14ac:dyDescent="0.25">
      <c r="B18" s="134" t="s">
        <v>219</v>
      </c>
      <c r="C18" s="134" t="s">
        <v>272</v>
      </c>
      <c r="M18" s="132" t="s">
        <v>379</v>
      </c>
      <c r="O18" s="132" t="s">
        <v>69</v>
      </c>
      <c r="P18" s="166" t="s">
        <v>321</v>
      </c>
      <c r="Q18" s="167">
        <v>86490</v>
      </c>
    </row>
    <row r="19" spans="2:17" ht="17.45" customHeight="1" x14ac:dyDescent="0.25">
      <c r="B19" s="134" t="s">
        <v>220</v>
      </c>
      <c r="C19" s="134" t="s">
        <v>273</v>
      </c>
      <c r="M19" s="132" t="s">
        <v>380</v>
      </c>
      <c r="O19" s="132" t="s">
        <v>193</v>
      </c>
      <c r="P19" s="166" t="s">
        <v>322</v>
      </c>
      <c r="Q19" s="167">
        <v>2650</v>
      </c>
    </row>
    <row r="20" spans="2:17" ht="17.45" customHeight="1" x14ac:dyDescent="0.25">
      <c r="B20" s="134" t="s">
        <v>221</v>
      </c>
      <c r="C20" s="134" t="s">
        <v>274</v>
      </c>
      <c r="M20" s="132" t="s">
        <v>381</v>
      </c>
      <c r="O20" s="132" t="s">
        <v>194</v>
      </c>
      <c r="P20" s="166" t="s">
        <v>323</v>
      </c>
      <c r="Q20" s="167">
        <v>6080</v>
      </c>
    </row>
    <row r="21" spans="2:17" ht="17.45" customHeight="1" x14ac:dyDescent="0.25">
      <c r="B21" s="134" t="s">
        <v>222</v>
      </c>
      <c r="C21" s="134" t="s">
        <v>275</v>
      </c>
      <c r="M21" s="132" t="s">
        <v>382</v>
      </c>
      <c r="O21" s="132" t="s">
        <v>70</v>
      </c>
      <c r="P21" s="166" t="s">
        <v>324</v>
      </c>
      <c r="Q21" s="167">
        <v>7730</v>
      </c>
    </row>
    <row r="22" spans="2:17" ht="17.45" customHeight="1" x14ac:dyDescent="0.25">
      <c r="B22" s="134" t="s">
        <v>223</v>
      </c>
      <c r="C22" s="134" t="s">
        <v>276</v>
      </c>
      <c r="M22" s="132" t="s">
        <v>383</v>
      </c>
      <c r="O22" s="132" t="s">
        <v>190</v>
      </c>
      <c r="P22" s="166" t="s">
        <v>325</v>
      </c>
      <c r="Q22" s="167">
        <v>7830</v>
      </c>
    </row>
    <row r="23" spans="2:17" ht="17.45" customHeight="1" x14ac:dyDescent="0.25">
      <c r="B23" s="134" t="s">
        <v>224</v>
      </c>
      <c r="C23" s="134" t="s">
        <v>277</v>
      </c>
      <c r="M23" s="132" t="s">
        <v>384</v>
      </c>
      <c r="O23" s="132" t="s">
        <v>71</v>
      </c>
      <c r="P23" s="166" t="s">
        <v>326</v>
      </c>
      <c r="Q23" s="167">
        <v>6560</v>
      </c>
    </row>
    <row r="24" spans="2:17" ht="17.45" customHeight="1" x14ac:dyDescent="0.25">
      <c r="B24" s="134" t="s">
        <v>225</v>
      </c>
      <c r="C24" s="134" t="s">
        <v>278</v>
      </c>
      <c r="M24" s="132" t="s">
        <v>385</v>
      </c>
      <c r="O24" s="132" t="s">
        <v>72</v>
      </c>
      <c r="P24" s="166" t="s">
        <v>327</v>
      </c>
      <c r="Q24" s="167">
        <v>4490</v>
      </c>
    </row>
    <row r="25" spans="2:17" ht="17.45" customHeight="1" x14ac:dyDescent="0.25">
      <c r="B25" s="134" t="s">
        <v>226</v>
      </c>
      <c r="C25" s="134" t="s">
        <v>279</v>
      </c>
      <c r="M25" s="132" t="s">
        <v>386</v>
      </c>
      <c r="O25" s="132" t="s">
        <v>73</v>
      </c>
      <c r="P25" s="166" t="s">
        <v>328</v>
      </c>
      <c r="Q25" s="167">
        <v>7360</v>
      </c>
    </row>
    <row r="26" spans="2:17" ht="17.45" customHeight="1" x14ac:dyDescent="0.25">
      <c r="B26" s="134" t="s">
        <v>227</v>
      </c>
      <c r="C26" s="134" t="s">
        <v>280</v>
      </c>
      <c r="M26" s="132" t="s">
        <v>387</v>
      </c>
      <c r="O26" s="132" t="s">
        <v>195</v>
      </c>
      <c r="P26" s="166" t="s">
        <v>329</v>
      </c>
      <c r="Q26" s="167">
        <v>7440</v>
      </c>
    </row>
    <row r="27" spans="2:17" ht="17.45" customHeight="1" x14ac:dyDescent="0.25">
      <c r="B27" s="134" t="s">
        <v>228</v>
      </c>
      <c r="C27" s="134" t="s">
        <v>281</v>
      </c>
      <c r="M27" s="132" t="s">
        <v>388</v>
      </c>
      <c r="O27" s="132" t="s">
        <v>74</v>
      </c>
      <c r="P27" s="166" t="s">
        <v>330</v>
      </c>
      <c r="Q27" s="167">
        <v>88315</v>
      </c>
    </row>
    <row r="28" spans="2:17" ht="17.45" customHeight="1" x14ac:dyDescent="0.25">
      <c r="B28" s="134" t="s">
        <v>229</v>
      </c>
      <c r="C28" s="134" t="s">
        <v>282</v>
      </c>
      <c r="M28" s="132" t="s">
        <v>389</v>
      </c>
      <c r="O28" s="132" t="s">
        <v>75</v>
      </c>
      <c r="P28" s="166" t="s">
        <v>331</v>
      </c>
      <c r="Q28" s="167">
        <v>7520</v>
      </c>
    </row>
    <row r="29" spans="2:17" ht="17.45" customHeight="1" x14ac:dyDescent="0.25">
      <c r="B29" s="134" t="s">
        <v>230</v>
      </c>
      <c r="C29" s="134" t="s">
        <v>283</v>
      </c>
      <c r="M29" s="132" t="s">
        <v>390</v>
      </c>
      <c r="O29" s="132" t="s">
        <v>196</v>
      </c>
      <c r="P29" s="166" t="s">
        <v>332</v>
      </c>
      <c r="Q29" s="167">
        <v>7930</v>
      </c>
    </row>
    <row r="30" spans="2:17" ht="17.45" customHeight="1" x14ac:dyDescent="0.25">
      <c r="B30" s="134" t="s">
        <v>231</v>
      </c>
      <c r="C30" s="134" t="s">
        <v>284</v>
      </c>
      <c r="M30" s="132" t="s">
        <v>391</v>
      </c>
      <c r="O30" s="168"/>
      <c r="P30" s="166" t="s">
        <v>333</v>
      </c>
      <c r="Q30" s="167">
        <v>7530</v>
      </c>
    </row>
    <row r="31" spans="2:17" ht="17.45" customHeight="1" x14ac:dyDescent="0.25">
      <c r="B31" s="134" t="s">
        <v>232</v>
      </c>
      <c r="C31" s="134" t="s">
        <v>285</v>
      </c>
      <c r="M31" s="132" t="s">
        <v>392</v>
      </c>
      <c r="O31" s="168"/>
      <c r="P31" s="166" t="s">
        <v>334</v>
      </c>
      <c r="Q31" s="167">
        <v>7600</v>
      </c>
    </row>
    <row r="32" spans="2:17" ht="17.45" customHeight="1" x14ac:dyDescent="0.25">
      <c r="B32" s="134" t="s">
        <v>233</v>
      </c>
      <c r="C32" s="134" t="s">
        <v>285</v>
      </c>
      <c r="M32" s="132" t="s">
        <v>393</v>
      </c>
      <c r="O32" s="168"/>
      <c r="P32" s="166" t="s">
        <v>335</v>
      </c>
      <c r="Q32" s="167">
        <v>8080</v>
      </c>
    </row>
    <row r="33" spans="2:17" ht="17.45" customHeight="1" x14ac:dyDescent="0.25">
      <c r="B33" s="134" t="s">
        <v>234</v>
      </c>
      <c r="C33" s="134" t="s">
        <v>285</v>
      </c>
      <c r="M33" s="132" t="s">
        <v>394</v>
      </c>
      <c r="P33" s="168"/>
      <c r="Q33" s="168"/>
    </row>
    <row r="34" spans="2:17" ht="17.45" customHeight="1" x14ac:dyDescent="0.25">
      <c r="B34" s="134" t="s">
        <v>235</v>
      </c>
      <c r="C34" s="134" t="s">
        <v>285</v>
      </c>
      <c r="M34" s="132" t="s">
        <v>395</v>
      </c>
      <c r="P34" s="168"/>
      <c r="Q34" s="168"/>
    </row>
    <row r="35" spans="2:17" ht="17.45" customHeight="1" x14ac:dyDescent="0.25">
      <c r="B35" s="134" t="s">
        <v>236</v>
      </c>
      <c r="C35" s="134" t="s">
        <v>285</v>
      </c>
      <c r="M35" s="132" t="s">
        <v>396</v>
      </c>
      <c r="P35" s="168"/>
      <c r="Q35" s="168"/>
    </row>
    <row r="36" spans="2:17" ht="17.45" customHeight="1" x14ac:dyDescent="0.25">
      <c r="B36" s="134" t="s">
        <v>237</v>
      </c>
      <c r="C36" s="134" t="s">
        <v>286</v>
      </c>
      <c r="M36" s="132" t="s">
        <v>397</v>
      </c>
      <c r="P36" s="168"/>
      <c r="Q36" s="168"/>
    </row>
    <row r="37" spans="2:17" ht="17.45" customHeight="1" x14ac:dyDescent="0.25">
      <c r="B37" s="134" t="s">
        <v>238</v>
      </c>
      <c r="C37" s="134" t="s">
        <v>287</v>
      </c>
      <c r="M37" s="132" t="s">
        <v>398</v>
      </c>
      <c r="P37" s="168"/>
      <c r="Q37" s="168"/>
    </row>
    <row r="38" spans="2:17" ht="17.45" customHeight="1" x14ac:dyDescent="0.25">
      <c r="B38" s="134" t="s">
        <v>239</v>
      </c>
      <c r="C38" s="134" t="s">
        <v>288</v>
      </c>
      <c r="M38" s="132" t="s">
        <v>399</v>
      </c>
      <c r="P38" s="168"/>
      <c r="Q38" s="168"/>
    </row>
    <row r="39" spans="2:17" ht="17.45" customHeight="1" x14ac:dyDescent="0.25">
      <c r="B39" s="134" t="s">
        <v>240</v>
      </c>
      <c r="C39" s="134" t="s">
        <v>289</v>
      </c>
      <c r="M39" s="132" t="s">
        <v>400</v>
      </c>
      <c r="P39" s="168"/>
      <c r="Q39" s="168"/>
    </row>
    <row r="40" spans="2:17" ht="17.45" customHeight="1" x14ac:dyDescent="0.25">
      <c r="B40" s="134" t="s">
        <v>241</v>
      </c>
      <c r="C40" s="134" t="s">
        <v>290</v>
      </c>
      <c r="M40" s="132" t="s">
        <v>401</v>
      </c>
      <c r="P40" s="168"/>
      <c r="Q40" s="168"/>
    </row>
    <row r="41" spans="2:17" ht="17.45" customHeight="1" x14ac:dyDescent="0.25">
      <c r="B41" s="134" t="s">
        <v>242</v>
      </c>
      <c r="C41" s="134" t="s">
        <v>291</v>
      </c>
      <c r="M41" s="132" t="s">
        <v>402</v>
      </c>
      <c r="P41" s="168"/>
      <c r="Q41" s="168"/>
    </row>
    <row r="42" spans="2:17" ht="17.45" customHeight="1" x14ac:dyDescent="0.25">
      <c r="B42" s="134" t="s">
        <v>243</v>
      </c>
      <c r="C42" s="134" t="s">
        <v>292</v>
      </c>
      <c r="M42" s="132" t="s">
        <v>403</v>
      </c>
      <c r="P42" s="168"/>
      <c r="Q42" s="168"/>
    </row>
    <row r="43" spans="2:17" ht="17.45" customHeight="1" x14ac:dyDescent="0.25">
      <c r="B43" s="134" t="s">
        <v>244</v>
      </c>
      <c r="C43" s="134" t="s">
        <v>293</v>
      </c>
      <c r="M43" s="132" t="s">
        <v>404</v>
      </c>
      <c r="P43" s="168"/>
      <c r="Q43" s="168"/>
    </row>
    <row r="44" spans="2:17" ht="17.45" customHeight="1" x14ac:dyDescent="0.25">
      <c r="B44" s="134" t="s">
        <v>245</v>
      </c>
      <c r="C44" s="134" t="s">
        <v>294</v>
      </c>
      <c r="M44" s="132" t="s">
        <v>405</v>
      </c>
      <c r="P44" s="168"/>
      <c r="Q44" s="168"/>
    </row>
    <row r="45" spans="2:17" ht="17.45" customHeight="1" x14ac:dyDescent="0.25">
      <c r="B45" s="134" t="s">
        <v>246</v>
      </c>
      <c r="C45" s="134" t="s">
        <v>295</v>
      </c>
      <c r="M45" s="132" t="s">
        <v>406</v>
      </c>
      <c r="P45" s="168"/>
      <c r="Q45" s="168"/>
    </row>
    <row r="46" spans="2:17" ht="17.45" customHeight="1" x14ac:dyDescent="0.25">
      <c r="B46" s="134" t="s">
        <v>247</v>
      </c>
      <c r="C46" s="134" t="s">
        <v>296</v>
      </c>
      <c r="M46" s="132" t="s">
        <v>407</v>
      </c>
      <c r="P46" s="168"/>
      <c r="Q46" s="168"/>
    </row>
    <row r="47" spans="2:17" ht="17.45" customHeight="1" x14ac:dyDescent="0.25">
      <c r="B47" s="134" t="s">
        <v>248</v>
      </c>
      <c r="C47" s="134" t="s">
        <v>297</v>
      </c>
      <c r="M47" s="132" t="s">
        <v>408</v>
      </c>
      <c r="P47" s="168"/>
      <c r="Q47" s="168"/>
    </row>
    <row r="48" spans="2:17" ht="17.45" customHeight="1" x14ac:dyDescent="0.25">
      <c r="B48" s="134" t="s">
        <v>249</v>
      </c>
      <c r="C48" s="134" t="s">
        <v>298</v>
      </c>
      <c r="M48" s="132" t="s">
        <v>409</v>
      </c>
      <c r="P48" s="168"/>
      <c r="Q48" s="168"/>
    </row>
    <row r="49" spans="2:17" ht="17.45" customHeight="1" x14ac:dyDescent="0.25">
      <c r="B49" s="134" t="s">
        <v>250</v>
      </c>
      <c r="C49" s="134" t="s">
        <v>299</v>
      </c>
      <c r="M49" s="132" t="s">
        <v>410</v>
      </c>
      <c r="P49" s="134"/>
      <c r="Q49" s="134"/>
    </row>
    <row r="50" spans="2:17" ht="17.45" customHeight="1" x14ac:dyDescent="0.25">
      <c r="B50" s="134" t="s">
        <v>251</v>
      </c>
      <c r="C50" s="134" t="s">
        <v>300</v>
      </c>
      <c r="M50" s="132" t="s">
        <v>411</v>
      </c>
      <c r="P50" s="134"/>
      <c r="Q50" s="134"/>
    </row>
    <row r="51" spans="2:17" ht="17.45" customHeight="1" x14ac:dyDescent="0.25">
      <c r="B51" s="134" t="s">
        <v>252</v>
      </c>
      <c r="C51" s="134" t="s">
        <v>301</v>
      </c>
      <c r="M51" s="132" t="s">
        <v>412</v>
      </c>
      <c r="P51" s="134"/>
      <c r="Q51" s="134"/>
    </row>
    <row r="52" spans="2:17" ht="17.45" customHeight="1" x14ac:dyDescent="0.25">
      <c r="B52" s="134" t="s">
        <v>253</v>
      </c>
      <c r="C52" s="134" t="s">
        <v>302</v>
      </c>
      <c r="M52" s="132" t="s">
        <v>413</v>
      </c>
      <c r="P52" s="134"/>
      <c r="Q52" s="134"/>
    </row>
    <row r="53" spans="2:17" ht="17.45" customHeight="1" x14ac:dyDescent="0.25">
      <c r="B53" s="134" t="s">
        <v>254</v>
      </c>
      <c r="C53" s="134" t="s">
        <v>303</v>
      </c>
      <c r="M53" s="132" t="s">
        <v>414</v>
      </c>
      <c r="P53" s="134"/>
      <c r="Q53" s="134"/>
    </row>
    <row r="54" spans="2:17" ht="17.45" customHeight="1" x14ac:dyDescent="0.25">
      <c r="M54" s="132" t="s">
        <v>415</v>
      </c>
    </row>
    <row r="55" spans="2:17" ht="17.45" customHeight="1" x14ac:dyDescent="0.25">
      <c r="M55" s="132" t="s">
        <v>416</v>
      </c>
    </row>
    <row r="56" spans="2:17" ht="17.45" customHeight="1" x14ac:dyDescent="0.25">
      <c r="M56" s="132" t="s">
        <v>417</v>
      </c>
    </row>
    <row r="57" spans="2:17" ht="17.45" customHeight="1" x14ac:dyDescent="0.25">
      <c r="M57" s="132" t="s">
        <v>418</v>
      </c>
    </row>
    <row r="58" spans="2:17" ht="17.45" customHeight="1" x14ac:dyDescent="0.25">
      <c r="M58" s="132" t="s">
        <v>419</v>
      </c>
    </row>
    <row r="59" spans="2:17" ht="17.45" customHeight="1" x14ac:dyDescent="0.25">
      <c r="M59" s="132" t="s">
        <v>420</v>
      </c>
    </row>
    <row r="60" spans="2:17" ht="17.45" customHeight="1" x14ac:dyDescent="0.25"/>
    <row r="61" spans="2:17" ht="17.45" customHeight="1" x14ac:dyDescent="0.25"/>
    <row r="62" spans="2:17" ht="17.45" customHeight="1" x14ac:dyDescent="0.25"/>
    <row r="63" spans="2:17" ht="17.45" customHeight="1" x14ac:dyDescent="0.25"/>
    <row r="64" spans="2:17" ht="17.45" customHeight="1" x14ac:dyDescent="0.25"/>
    <row r="65" spans="14:14" ht="17.45" customHeight="1" x14ac:dyDescent="0.25"/>
    <row r="66" spans="14:14" ht="17.45" customHeight="1" x14ac:dyDescent="0.25"/>
    <row r="67" spans="14:14" ht="17.45" customHeight="1" x14ac:dyDescent="0.25"/>
    <row r="68" spans="14:14" ht="17.45" customHeight="1" x14ac:dyDescent="0.25"/>
    <row r="69" spans="14:14" ht="17.45" customHeight="1" x14ac:dyDescent="0.25"/>
    <row r="70" spans="14:14" ht="17.45" customHeight="1" x14ac:dyDescent="0.25">
      <c r="N70" s="132" t="s">
        <v>97</v>
      </c>
    </row>
    <row r="71" spans="14:14" ht="17.45" customHeight="1" x14ac:dyDescent="0.25">
      <c r="N71" s="132" t="s">
        <v>97</v>
      </c>
    </row>
    <row r="72" spans="14:14" ht="17.45" customHeight="1" x14ac:dyDescent="0.25">
      <c r="N72" s="132" t="s">
        <v>97</v>
      </c>
    </row>
    <row r="73" spans="14:14" ht="17.45" customHeight="1" x14ac:dyDescent="0.25">
      <c r="N73" s="132" t="s">
        <v>97</v>
      </c>
    </row>
    <row r="74" spans="14:14" ht="17.45" customHeight="1" x14ac:dyDescent="0.25">
      <c r="N74" s="132" t="s">
        <v>97</v>
      </c>
    </row>
    <row r="75" spans="14:14" ht="17.45" customHeight="1" x14ac:dyDescent="0.25">
      <c r="N75" s="132" t="s">
        <v>97</v>
      </c>
    </row>
    <row r="76" spans="14:14" ht="17.45" customHeight="1" x14ac:dyDescent="0.25">
      <c r="N76" s="132" t="s">
        <v>97</v>
      </c>
    </row>
    <row r="77" spans="14:14" ht="17.45" customHeight="1" x14ac:dyDescent="0.25">
      <c r="N77" s="132" t="s">
        <v>97</v>
      </c>
    </row>
    <row r="78" spans="14:14" ht="17.45" customHeight="1" x14ac:dyDescent="0.25">
      <c r="N78" s="132" t="s">
        <v>97</v>
      </c>
    </row>
    <row r="79" spans="14:14" ht="17.45" customHeight="1" x14ac:dyDescent="0.25">
      <c r="N79" s="132" t="s">
        <v>97</v>
      </c>
    </row>
    <row r="80" spans="14:14" ht="17.45" customHeight="1" x14ac:dyDescent="0.25">
      <c r="N80" s="132" t="s">
        <v>97</v>
      </c>
    </row>
    <row r="81" spans="14:14" ht="17.45" customHeight="1" x14ac:dyDescent="0.25">
      <c r="N81" s="132" t="s">
        <v>97</v>
      </c>
    </row>
    <row r="82" spans="14:14" ht="17.45" customHeight="1" x14ac:dyDescent="0.25">
      <c r="N82" s="132" t="s">
        <v>97</v>
      </c>
    </row>
    <row r="83" spans="14:14" ht="17.45" customHeight="1" x14ac:dyDescent="0.25">
      <c r="N83" s="132" t="s">
        <v>97</v>
      </c>
    </row>
    <row r="84" spans="14:14" ht="17.45" customHeight="1" x14ac:dyDescent="0.25">
      <c r="N84" s="132" t="s">
        <v>97</v>
      </c>
    </row>
    <row r="85" spans="14:14" ht="17.45" customHeight="1" x14ac:dyDescent="0.25">
      <c r="N85" s="132" t="s">
        <v>97</v>
      </c>
    </row>
    <row r="86" spans="14:14" ht="17.45" customHeight="1" x14ac:dyDescent="0.25">
      <c r="N86" s="132" t="s">
        <v>97</v>
      </c>
    </row>
    <row r="87" spans="14:14" ht="17.45" customHeight="1" x14ac:dyDescent="0.25">
      <c r="N87" s="132" t="s">
        <v>97</v>
      </c>
    </row>
    <row r="88" spans="14:14" ht="17.45" customHeight="1" x14ac:dyDescent="0.25">
      <c r="N88" s="132" t="s">
        <v>97</v>
      </c>
    </row>
    <row r="89" spans="14:14" ht="17.45" customHeight="1" x14ac:dyDescent="0.25">
      <c r="N89" s="132" t="s">
        <v>97</v>
      </c>
    </row>
    <row r="90" spans="14:14" ht="17.45" customHeight="1" x14ac:dyDescent="0.25">
      <c r="N90" s="132" t="s">
        <v>97</v>
      </c>
    </row>
    <row r="91" spans="14:14" ht="17.45" customHeight="1" x14ac:dyDescent="0.25">
      <c r="N91" s="132" t="s">
        <v>97</v>
      </c>
    </row>
    <row r="92" spans="14:14" ht="17.45" customHeight="1" x14ac:dyDescent="0.25">
      <c r="N92" s="132" t="s">
        <v>97</v>
      </c>
    </row>
    <row r="93" spans="14:14" ht="17.45" customHeight="1" x14ac:dyDescent="0.25"/>
    <row r="94" spans="14:14" ht="17.45" customHeight="1" x14ac:dyDescent="0.25"/>
    <row r="95" spans="14:14" ht="17.45" customHeight="1" x14ac:dyDescent="0.25"/>
    <row r="96" spans="14:14" ht="17.45" customHeight="1" x14ac:dyDescent="0.25"/>
    <row r="97" ht="17.45" customHeight="1" x14ac:dyDescent="0.25"/>
    <row r="98" ht="17.45" customHeight="1" x14ac:dyDescent="0.25"/>
    <row r="99" ht="17.45" customHeight="1" x14ac:dyDescent="0.25"/>
    <row r="100" ht="17.45" customHeight="1" x14ac:dyDescent="0.25"/>
    <row r="101" ht="17.45" customHeight="1" x14ac:dyDescent="0.25"/>
    <row r="102" ht="17.45" customHeight="1" x14ac:dyDescent="0.25"/>
    <row r="103" ht="17.45" customHeight="1" x14ac:dyDescent="0.25"/>
    <row r="104" ht="17.45" customHeight="1" x14ac:dyDescent="0.25"/>
    <row r="105" ht="17.45" customHeight="1" x14ac:dyDescent="0.25"/>
    <row r="106" ht="17.45" customHeight="1" x14ac:dyDescent="0.25"/>
    <row r="107" ht="17.45" customHeight="1" x14ac:dyDescent="0.25"/>
    <row r="108" ht="17.45" customHeight="1" x14ac:dyDescent="0.25"/>
    <row r="109" ht="17.45" customHeight="1" x14ac:dyDescent="0.25"/>
    <row r="110" ht="17.45" customHeight="1" x14ac:dyDescent="0.25"/>
    <row r="111" ht="17.45" customHeight="1" x14ac:dyDescent="0.25"/>
    <row r="112" ht="17.45" customHeight="1" x14ac:dyDescent="0.25"/>
    <row r="113" ht="17.45" customHeight="1" x14ac:dyDescent="0.25"/>
    <row r="114" ht="17.45" customHeight="1" x14ac:dyDescent="0.25"/>
    <row r="115" ht="17.45" customHeight="1" x14ac:dyDescent="0.25"/>
    <row r="116" ht="17.45" customHeight="1" x14ac:dyDescent="0.25"/>
    <row r="117" ht="17.45" customHeight="1" x14ac:dyDescent="0.25"/>
    <row r="118" ht="17.45" customHeight="1" x14ac:dyDescent="0.25"/>
    <row r="119" ht="17.45" customHeight="1" x14ac:dyDescent="0.25"/>
    <row r="120" ht="17.45" customHeight="1" x14ac:dyDescent="0.25"/>
    <row r="121" ht="17.45" customHeight="1" x14ac:dyDescent="0.25"/>
    <row r="122" ht="17.45" customHeight="1" x14ac:dyDescent="0.25"/>
    <row r="123" ht="17.45" customHeight="1" x14ac:dyDescent="0.25"/>
    <row r="124" ht="17.45" customHeight="1" x14ac:dyDescent="0.25"/>
    <row r="125" ht="17.45" customHeight="1" x14ac:dyDescent="0.25"/>
    <row r="126" ht="17.45" customHeight="1" x14ac:dyDescent="0.25"/>
    <row r="127" ht="17.45" customHeight="1" x14ac:dyDescent="0.25"/>
    <row r="128" ht="17.45" customHeight="1" x14ac:dyDescent="0.25"/>
    <row r="129" spans="2:2" ht="17.45" customHeight="1" x14ac:dyDescent="0.25"/>
    <row r="130" spans="2:2" ht="17.45" customHeight="1" x14ac:dyDescent="0.25">
      <c r="B130" s="132" t="str">
        <f t="shared" ref="B130:B193" si="0">CONCATENATE(M134,N136,O134)</f>
        <v/>
      </c>
    </row>
    <row r="131" spans="2:2" ht="17.45" customHeight="1" x14ac:dyDescent="0.25">
      <c r="B131" s="132" t="str">
        <f t="shared" si="0"/>
        <v/>
      </c>
    </row>
    <row r="132" spans="2:2" ht="17.45" customHeight="1" x14ac:dyDescent="0.25">
      <c r="B132" s="132" t="str">
        <f t="shared" si="0"/>
        <v/>
      </c>
    </row>
    <row r="133" spans="2:2" ht="17.45" customHeight="1" x14ac:dyDescent="0.25">
      <c r="B133" s="132" t="str">
        <f t="shared" si="0"/>
        <v/>
      </c>
    </row>
    <row r="134" spans="2:2" ht="17.45" customHeight="1" x14ac:dyDescent="0.25">
      <c r="B134" s="132" t="str">
        <f t="shared" si="0"/>
        <v/>
      </c>
    </row>
    <row r="135" spans="2:2" ht="17.45" customHeight="1" x14ac:dyDescent="0.25">
      <c r="B135" s="132" t="str">
        <f t="shared" si="0"/>
        <v/>
      </c>
    </row>
    <row r="136" spans="2:2" ht="17.45" customHeight="1" x14ac:dyDescent="0.25">
      <c r="B136" s="132" t="str">
        <f t="shared" si="0"/>
        <v/>
      </c>
    </row>
    <row r="137" spans="2:2" ht="17.45" customHeight="1" x14ac:dyDescent="0.25">
      <c r="B137" s="132" t="str">
        <f t="shared" si="0"/>
        <v/>
      </c>
    </row>
    <row r="138" spans="2:2" ht="17.45" customHeight="1" x14ac:dyDescent="0.25">
      <c r="B138" s="132" t="str">
        <f t="shared" si="0"/>
        <v/>
      </c>
    </row>
    <row r="139" spans="2:2" ht="17.45" customHeight="1" x14ac:dyDescent="0.25">
      <c r="B139" s="132" t="str">
        <f t="shared" si="0"/>
        <v/>
      </c>
    </row>
    <row r="140" spans="2:2" ht="17.45" customHeight="1" x14ac:dyDescent="0.25">
      <c r="B140" s="132" t="str">
        <f t="shared" si="0"/>
        <v/>
      </c>
    </row>
    <row r="141" spans="2:2" ht="17.45" customHeight="1" x14ac:dyDescent="0.25">
      <c r="B141" s="132" t="str">
        <f t="shared" si="0"/>
        <v/>
      </c>
    </row>
    <row r="142" spans="2:2" ht="17.45" customHeight="1" x14ac:dyDescent="0.25">
      <c r="B142" s="132" t="str">
        <f t="shared" si="0"/>
        <v/>
      </c>
    </row>
    <row r="143" spans="2:2" ht="17.45" customHeight="1" x14ac:dyDescent="0.25">
      <c r="B143" s="132" t="str">
        <f t="shared" si="0"/>
        <v/>
      </c>
    </row>
    <row r="144" spans="2:2" ht="17.45" customHeight="1" x14ac:dyDescent="0.25">
      <c r="B144" s="132" t="str">
        <f t="shared" si="0"/>
        <v/>
      </c>
    </row>
    <row r="145" spans="2:12" ht="17.45" customHeight="1" x14ac:dyDescent="0.25">
      <c r="B145" s="132" t="str">
        <f t="shared" si="0"/>
        <v/>
      </c>
    </row>
    <row r="146" spans="2:12" ht="17.45" customHeight="1" x14ac:dyDescent="0.25">
      <c r="B146" s="132" t="str">
        <f t="shared" si="0"/>
        <v/>
      </c>
    </row>
    <row r="147" spans="2:12" ht="17.45" customHeight="1" x14ac:dyDescent="0.25">
      <c r="B147" s="132" t="str">
        <f t="shared" si="0"/>
        <v/>
      </c>
    </row>
    <row r="148" spans="2:12" ht="17.45" customHeight="1" x14ac:dyDescent="0.25">
      <c r="B148" s="132" t="str">
        <f t="shared" si="0"/>
        <v/>
      </c>
    </row>
    <row r="149" spans="2:12" ht="17.45" customHeight="1" x14ac:dyDescent="0.25">
      <c r="B149" s="132" t="str">
        <f t="shared" si="0"/>
        <v/>
      </c>
    </row>
    <row r="150" spans="2:12" ht="17.45" customHeight="1" x14ac:dyDescent="0.25">
      <c r="B150" s="132" t="str">
        <f t="shared" si="0"/>
        <v/>
      </c>
    </row>
    <row r="151" spans="2:12" ht="17.45" customHeight="1" x14ac:dyDescent="0.25">
      <c r="B151" s="132" t="str">
        <f t="shared" si="0"/>
        <v/>
      </c>
    </row>
    <row r="152" spans="2:12" ht="17.45" customHeight="1" x14ac:dyDescent="0.25">
      <c r="B152" s="132" t="str">
        <f t="shared" si="0"/>
        <v/>
      </c>
    </row>
    <row r="153" spans="2:12" ht="17.45" customHeight="1" x14ac:dyDescent="0.25">
      <c r="B153" s="132" t="str">
        <f t="shared" si="0"/>
        <v/>
      </c>
    </row>
    <row r="154" spans="2:12" ht="17.45" customHeight="1" x14ac:dyDescent="0.25">
      <c r="B154" s="132" t="str">
        <f t="shared" si="0"/>
        <v/>
      </c>
    </row>
    <row r="155" spans="2:12" ht="17.45" customHeight="1" x14ac:dyDescent="0.25">
      <c r="B155" s="132" t="str">
        <f t="shared" si="0"/>
        <v/>
      </c>
    </row>
    <row r="156" spans="2:12" ht="17.45" customHeight="1" x14ac:dyDescent="0.25">
      <c r="B156" s="132" t="str">
        <f t="shared" si="0"/>
        <v/>
      </c>
    </row>
    <row r="157" spans="2:12" ht="17.45" customHeight="1" x14ac:dyDescent="0.25">
      <c r="B157" s="132" t="str">
        <f t="shared" si="0"/>
        <v/>
      </c>
    </row>
    <row r="158" spans="2:12" ht="17.45" customHeight="1" x14ac:dyDescent="0.25">
      <c r="B158" s="132" t="str">
        <f t="shared" si="0"/>
        <v/>
      </c>
      <c r="L158" s="132" t="str">
        <f t="shared" ref="L158:L189" si="1">CONCATENATE(M158,N211,N160)</f>
        <v/>
      </c>
    </row>
    <row r="159" spans="2:12" ht="17.45" customHeight="1" x14ac:dyDescent="0.25">
      <c r="B159" s="132" t="str">
        <f t="shared" si="0"/>
        <v/>
      </c>
      <c r="L159" s="132" t="str">
        <f t="shared" si="1"/>
        <v/>
      </c>
    </row>
    <row r="160" spans="2:12" ht="17.45" customHeight="1" x14ac:dyDescent="0.25">
      <c r="B160" s="132" t="str">
        <f t="shared" si="0"/>
        <v/>
      </c>
      <c r="L160" s="132" t="str">
        <f t="shared" si="1"/>
        <v/>
      </c>
    </row>
    <row r="161" spans="2:12" ht="17.45" customHeight="1" x14ac:dyDescent="0.25">
      <c r="B161" s="132" t="str">
        <f t="shared" si="0"/>
        <v/>
      </c>
      <c r="L161" s="132" t="str">
        <f t="shared" si="1"/>
        <v/>
      </c>
    </row>
    <row r="162" spans="2:12" ht="17.45" customHeight="1" x14ac:dyDescent="0.25">
      <c r="B162" s="132" t="str">
        <f t="shared" si="0"/>
        <v/>
      </c>
      <c r="L162" s="132" t="str">
        <f t="shared" si="1"/>
        <v/>
      </c>
    </row>
    <row r="163" spans="2:12" ht="17.45" customHeight="1" x14ac:dyDescent="0.25">
      <c r="B163" s="132" t="str">
        <f t="shared" si="0"/>
        <v/>
      </c>
      <c r="L163" s="132" t="str">
        <f t="shared" si="1"/>
        <v/>
      </c>
    </row>
    <row r="164" spans="2:12" ht="17.45" customHeight="1" x14ac:dyDescent="0.25">
      <c r="B164" s="132" t="str">
        <f t="shared" si="0"/>
        <v/>
      </c>
      <c r="L164" s="132" t="str">
        <f t="shared" si="1"/>
        <v/>
      </c>
    </row>
    <row r="165" spans="2:12" ht="17.45" customHeight="1" x14ac:dyDescent="0.25">
      <c r="B165" s="132" t="str">
        <f t="shared" si="0"/>
        <v/>
      </c>
      <c r="L165" s="132" t="str">
        <f t="shared" si="1"/>
        <v/>
      </c>
    </row>
    <row r="166" spans="2:12" ht="17.45" customHeight="1" x14ac:dyDescent="0.25">
      <c r="B166" s="132" t="str">
        <f t="shared" si="0"/>
        <v/>
      </c>
      <c r="L166" s="132" t="str">
        <f t="shared" si="1"/>
        <v/>
      </c>
    </row>
    <row r="167" spans="2:12" ht="17.45" customHeight="1" x14ac:dyDescent="0.25">
      <c r="B167" s="132" t="str">
        <f t="shared" si="0"/>
        <v/>
      </c>
      <c r="L167" s="132" t="str">
        <f t="shared" si="1"/>
        <v/>
      </c>
    </row>
    <row r="168" spans="2:12" ht="17.45" customHeight="1" x14ac:dyDescent="0.25">
      <c r="B168" s="132" t="str">
        <f t="shared" si="0"/>
        <v/>
      </c>
      <c r="L168" s="132" t="str">
        <f t="shared" si="1"/>
        <v/>
      </c>
    </row>
    <row r="169" spans="2:12" ht="17.45" customHeight="1" x14ac:dyDescent="0.25">
      <c r="B169" s="132" t="str">
        <f t="shared" si="0"/>
        <v/>
      </c>
      <c r="L169" s="132" t="str">
        <f t="shared" si="1"/>
        <v/>
      </c>
    </row>
    <row r="170" spans="2:12" ht="17.45" customHeight="1" x14ac:dyDescent="0.25">
      <c r="B170" s="132" t="str">
        <f t="shared" si="0"/>
        <v/>
      </c>
      <c r="L170" s="132" t="str">
        <f t="shared" si="1"/>
        <v/>
      </c>
    </row>
    <row r="171" spans="2:12" ht="17.45" customHeight="1" x14ac:dyDescent="0.25">
      <c r="B171" s="132" t="str">
        <f t="shared" si="0"/>
        <v/>
      </c>
      <c r="L171" s="132" t="str">
        <f t="shared" si="1"/>
        <v/>
      </c>
    </row>
    <row r="172" spans="2:12" ht="17.45" customHeight="1" x14ac:dyDescent="0.25">
      <c r="B172" s="132" t="str">
        <f t="shared" si="0"/>
        <v/>
      </c>
      <c r="L172" s="132" t="str">
        <f t="shared" si="1"/>
        <v/>
      </c>
    </row>
    <row r="173" spans="2:12" ht="17.45" customHeight="1" x14ac:dyDescent="0.25">
      <c r="B173" s="132" t="str">
        <f t="shared" si="0"/>
        <v/>
      </c>
      <c r="L173" s="132" t="str">
        <f t="shared" si="1"/>
        <v/>
      </c>
    </row>
    <row r="174" spans="2:12" ht="17.45" customHeight="1" x14ac:dyDescent="0.25">
      <c r="B174" s="132" t="str">
        <f t="shared" si="0"/>
        <v/>
      </c>
      <c r="L174" s="132" t="str">
        <f t="shared" si="1"/>
        <v/>
      </c>
    </row>
    <row r="175" spans="2:12" ht="17.45" customHeight="1" x14ac:dyDescent="0.25">
      <c r="B175" s="132" t="str">
        <f t="shared" si="0"/>
        <v/>
      </c>
      <c r="L175" s="132" t="str">
        <f t="shared" si="1"/>
        <v/>
      </c>
    </row>
    <row r="176" spans="2:12" ht="17.45" customHeight="1" x14ac:dyDescent="0.25">
      <c r="B176" s="132" t="str">
        <f t="shared" si="0"/>
        <v/>
      </c>
      <c r="L176" s="132" t="str">
        <f t="shared" si="1"/>
        <v/>
      </c>
    </row>
    <row r="177" spans="2:12" ht="17.45" customHeight="1" x14ac:dyDescent="0.25">
      <c r="B177" s="132" t="str">
        <f t="shared" si="0"/>
        <v/>
      </c>
      <c r="L177" s="132" t="str">
        <f t="shared" si="1"/>
        <v/>
      </c>
    </row>
    <row r="178" spans="2:12" ht="17.45" customHeight="1" x14ac:dyDescent="0.25">
      <c r="B178" s="132" t="str">
        <f t="shared" si="0"/>
        <v/>
      </c>
      <c r="L178" s="132" t="str">
        <f t="shared" si="1"/>
        <v/>
      </c>
    </row>
    <row r="179" spans="2:12" ht="17.45" customHeight="1" x14ac:dyDescent="0.25">
      <c r="B179" s="132" t="str">
        <f t="shared" si="0"/>
        <v/>
      </c>
      <c r="L179" s="132" t="str">
        <f t="shared" si="1"/>
        <v/>
      </c>
    </row>
    <row r="180" spans="2:12" ht="17.45" customHeight="1" x14ac:dyDescent="0.25">
      <c r="B180" s="132" t="str">
        <f t="shared" si="0"/>
        <v/>
      </c>
      <c r="L180" s="132" t="str">
        <f t="shared" si="1"/>
        <v/>
      </c>
    </row>
    <row r="181" spans="2:12" ht="17.45" customHeight="1" x14ac:dyDescent="0.25">
      <c r="B181" s="132" t="str">
        <f t="shared" si="0"/>
        <v/>
      </c>
      <c r="L181" s="132" t="str">
        <f t="shared" si="1"/>
        <v/>
      </c>
    </row>
    <row r="182" spans="2:12" ht="17.45" customHeight="1" x14ac:dyDescent="0.25">
      <c r="B182" s="132" t="str">
        <f t="shared" si="0"/>
        <v/>
      </c>
      <c r="L182" s="132" t="str">
        <f t="shared" si="1"/>
        <v/>
      </c>
    </row>
    <row r="183" spans="2:12" ht="17.45" customHeight="1" x14ac:dyDescent="0.25">
      <c r="B183" s="132" t="str">
        <f t="shared" si="0"/>
        <v/>
      </c>
      <c r="L183" s="132" t="str">
        <f t="shared" si="1"/>
        <v/>
      </c>
    </row>
    <row r="184" spans="2:12" ht="17.45" customHeight="1" x14ac:dyDescent="0.25">
      <c r="B184" s="132" t="str">
        <f t="shared" si="0"/>
        <v/>
      </c>
      <c r="L184" s="132" t="str">
        <f t="shared" si="1"/>
        <v/>
      </c>
    </row>
    <row r="185" spans="2:12" ht="17.45" customHeight="1" x14ac:dyDescent="0.25">
      <c r="B185" s="132" t="str">
        <f t="shared" si="0"/>
        <v/>
      </c>
      <c r="L185" s="132" t="str">
        <f t="shared" si="1"/>
        <v/>
      </c>
    </row>
    <row r="186" spans="2:12" ht="17.45" customHeight="1" x14ac:dyDescent="0.25">
      <c r="B186" s="132" t="str">
        <f t="shared" si="0"/>
        <v/>
      </c>
      <c r="L186" s="132" t="str">
        <f t="shared" si="1"/>
        <v/>
      </c>
    </row>
    <row r="187" spans="2:12" ht="17.45" customHeight="1" x14ac:dyDescent="0.25">
      <c r="B187" s="132" t="str">
        <f t="shared" si="0"/>
        <v/>
      </c>
      <c r="L187" s="132" t="str">
        <f t="shared" si="1"/>
        <v/>
      </c>
    </row>
    <row r="188" spans="2:12" x14ac:dyDescent="0.25">
      <c r="B188" s="132" t="str">
        <f t="shared" si="0"/>
        <v/>
      </c>
      <c r="L188" s="132" t="str">
        <f t="shared" si="1"/>
        <v/>
      </c>
    </row>
    <row r="189" spans="2:12" x14ac:dyDescent="0.25">
      <c r="B189" s="132" t="str">
        <f t="shared" si="0"/>
        <v/>
      </c>
      <c r="L189" s="132" t="str">
        <f t="shared" si="1"/>
        <v/>
      </c>
    </row>
    <row r="190" spans="2:12" x14ac:dyDescent="0.25">
      <c r="B190" s="132" t="str">
        <f t="shared" si="0"/>
        <v/>
      </c>
      <c r="L190" s="132" t="str">
        <f t="shared" ref="L190:L221" si="2">CONCATENATE(M190,N243,N192)</f>
        <v/>
      </c>
    </row>
    <row r="191" spans="2:12" x14ac:dyDescent="0.25">
      <c r="B191" s="132" t="str">
        <f t="shared" si="0"/>
        <v/>
      </c>
      <c r="L191" s="132" t="str">
        <f t="shared" si="2"/>
        <v/>
      </c>
    </row>
    <row r="192" spans="2:12" x14ac:dyDescent="0.25">
      <c r="B192" s="132" t="str">
        <f t="shared" si="0"/>
        <v/>
      </c>
      <c r="L192" s="132" t="str">
        <f t="shared" si="2"/>
        <v/>
      </c>
    </row>
    <row r="193" spans="2:12" x14ac:dyDescent="0.25">
      <c r="B193" s="132" t="str">
        <f t="shared" si="0"/>
        <v/>
      </c>
      <c r="L193" s="132" t="str">
        <f t="shared" si="2"/>
        <v/>
      </c>
    </row>
    <row r="194" spans="2:12" x14ac:dyDescent="0.25">
      <c r="B194" s="132" t="str">
        <f t="shared" ref="B194:B257" si="3">CONCATENATE(M198,N200,O198)</f>
        <v/>
      </c>
      <c r="L194" s="132" t="str">
        <f t="shared" si="2"/>
        <v/>
      </c>
    </row>
    <row r="195" spans="2:12" x14ac:dyDescent="0.25">
      <c r="B195" s="132" t="str">
        <f t="shared" si="3"/>
        <v/>
      </c>
      <c r="L195" s="132" t="str">
        <f t="shared" si="2"/>
        <v/>
      </c>
    </row>
    <row r="196" spans="2:12" x14ac:dyDescent="0.25">
      <c r="B196" s="132" t="str">
        <f t="shared" si="3"/>
        <v/>
      </c>
      <c r="L196" s="132" t="str">
        <f t="shared" si="2"/>
        <v/>
      </c>
    </row>
    <row r="197" spans="2:12" x14ac:dyDescent="0.25">
      <c r="B197" s="132" t="str">
        <f t="shared" si="3"/>
        <v/>
      </c>
      <c r="L197" s="132" t="str">
        <f t="shared" si="2"/>
        <v/>
      </c>
    </row>
    <row r="198" spans="2:12" x14ac:dyDescent="0.25">
      <c r="B198" s="132" t="str">
        <f t="shared" si="3"/>
        <v/>
      </c>
      <c r="L198" s="132" t="str">
        <f t="shared" si="2"/>
        <v/>
      </c>
    </row>
    <row r="199" spans="2:12" x14ac:dyDescent="0.25">
      <c r="B199" s="132" t="str">
        <f t="shared" si="3"/>
        <v/>
      </c>
      <c r="L199" s="132" t="str">
        <f t="shared" si="2"/>
        <v/>
      </c>
    </row>
    <row r="200" spans="2:12" x14ac:dyDescent="0.25">
      <c r="B200" s="132" t="str">
        <f t="shared" si="3"/>
        <v/>
      </c>
      <c r="L200" s="132" t="str">
        <f t="shared" si="2"/>
        <v/>
      </c>
    </row>
    <row r="201" spans="2:12" x14ac:dyDescent="0.25">
      <c r="B201" s="132" t="str">
        <f t="shared" si="3"/>
        <v/>
      </c>
      <c r="L201" s="132" t="str">
        <f t="shared" si="2"/>
        <v/>
      </c>
    </row>
    <row r="202" spans="2:12" x14ac:dyDescent="0.25">
      <c r="B202" s="132" t="str">
        <f t="shared" si="3"/>
        <v/>
      </c>
      <c r="L202" s="132" t="str">
        <f t="shared" si="2"/>
        <v/>
      </c>
    </row>
    <row r="203" spans="2:12" x14ac:dyDescent="0.25">
      <c r="B203" s="132" t="str">
        <f t="shared" si="3"/>
        <v/>
      </c>
      <c r="L203" s="132" t="str">
        <f t="shared" si="2"/>
        <v/>
      </c>
    </row>
    <row r="204" spans="2:12" x14ac:dyDescent="0.25">
      <c r="B204" s="132" t="str">
        <f t="shared" si="3"/>
        <v/>
      </c>
      <c r="L204" s="132" t="str">
        <f t="shared" si="2"/>
        <v/>
      </c>
    </row>
    <row r="205" spans="2:12" x14ac:dyDescent="0.25">
      <c r="B205" s="132" t="str">
        <f t="shared" si="3"/>
        <v/>
      </c>
      <c r="L205" s="132" t="str">
        <f t="shared" si="2"/>
        <v/>
      </c>
    </row>
    <row r="206" spans="2:12" x14ac:dyDescent="0.25">
      <c r="B206" s="132" t="str">
        <f t="shared" si="3"/>
        <v/>
      </c>
      <c r="L206" s="132" t="str">
        <f t="shared" si="2"/>
        <v/>
      </c>
    </row>
    <row r="207" spans="2:12" x14ac:dyDescent="0.25">
      <c r="B207" s="132" t="str">
        <f t="shared" si="3"/>
        <v/>
      </c>
      <c r="L207" s="132" t="str">
        <f t="shared" si="2"/>
        <v/>
      </c>
    </row>
    <row r="208" spans="2:12" x14ac:dyDescent="0.25">
      <c r="B208" s="132" t="str">
        <f t="shared" si="3"/>
        <v/>
      </c>
      <c r="L208" s="132" t="str">
        <f t="shared" si="2"/>
        <v/>
      </c>
    </row>
    <row r="209" spans="2:12" x14ac:dyDescent="0.25">
      <c r="B209" s="132" t="str">
        <f t="shared" si="3"/>
        <v/>
      </c>
      <c r="L209" s="132" t="str">
        <f t="shared" si="2"/>
        <v/>
      </c>
    </row>
    <row r="210" spans="2:12" x14ac:dyDescent="0.25">
      <c r="B210" s="132" t="str">
        <f t="shared" si="3"/>
        <v/>
      </c>
      <c r="L210" s="132" t="str">
        <f t="shared" si="2"/>
        <v/>
      </c>
    </row>
    <row r="211" spans="2:12" x14ac:dyDescent="0.25">
      <c r="B211" s="132" t="str">
        <f t="shared" si="3"/>
        <v/>
      </c>
      <c r="L211" s="132" t="str">
        <f t="shared" si="2"/>
        <v/>
      </c>
    </row>
    <row r="212" spans="2:12" x14ac:dyDescent="0.25">
      <c r="B212" s="132" t="str">
        <f t="shared" si="3"/>
        <v/>
      </c>
      <c r="L212" s="132" t="str">
        <f t="shared" si="2"/>
        <v/>
      </c>
    </row>
    <row r="213" spans="2:12" x14ac:dyDescent="0.25">
      <c r="B213" s="132" t="str">
        <f t="shared" si="3"/>
        <v/>
      </c>
      <c r="L213" s="132" t="str">
        <f t="shared" si="2"/>
        <v/>
      </c>
    </row>
    <row r="214" spans="2:12" x14ac:dyDescent="0.25">
      <c r="B214" s="132" t="str">
        <f t="shared" si="3"/>
        <v/>
      </c>
      <c r="L214" s="132" t="str">
        <f t="shared" si="2"/>
        <v/>
      </c>
    </row>
    <row r="215" spans="2:12" x14ac:dyDescent="0.25">
      <c r="B215" s="132" t="str">
        <f t="shared" si="3"/>
        <v/>
      </c>
      <c r="L215" s="132" t="str">
        <f t="shared" si="2"/>
        <v/>
      </c>
    </row>
    <row r="216" spans="2:12" x14ac:dyDescent="0.25">
      <c r="B216" s="132" t="str">
        <f t="shared" si="3"/>
        <v/>
      </c>
      <c r="L216" s="132" t="str">
        <f t="shared" si="2"/>
        <v/>
      </c>
    </row>
    <row r="217" spans="2:12" x14ac:dyDescent="0.25">
      <c r="B217" s="132" t="str">
        <f t="shared" si="3"/>
        <v/>
      </c>
      <c r="L217" s="132" t="str">
        <f t="shared" si="2"/>
        <v/>
      </c>
    </row>
    <row r="218" spans="2:12" x14ac:dyDescent="0.25">
      <c r="B218" s="132" t="str">
        <f t="shared" si="3"/>
        <v/>
      </c>
      <c r="L218" s="132" t="str">
        <f t="shared" si="2"/>
        <v/>
      </c>
    </row>
    <row r="219" spans="2:12" x14ac:dyDescent="0.25">
      <c r="B219" s="132" t="str">
        <f t="shared" si="3"/>
        <v/>
      </c>
      <c r="L219" s="132" t="str">
        <f t="shared" si="2"/>
        <v/>
      </c>
    </row>
    <row r="220" spans="2:12" x14ac:dyDescent="0.25">
      <c r="B220" s="132" t="str">
        <f t="shared" si="3"/>
        <v/>
      </c>
      <c r="L220" s="132" t="str">
        <f t="shared" si="2"/>
        <v/>
      </c>
    </row>
    <row r="221" spans="2:12" x14ac:dyDescent="0.25">
      <c r="B221" s="132" t="str">
        <f t="shared" si="3"/>
        <v/>
      </c>
      <c r="L221" s="132" t="str">
        <f t="shared" si="2"/>
        <v/>
      </c>
    </row>
    <row r="222" spans="2:12" x14ac:dyDescent="0.25">
      <c r="B222" s="132" t="str">
        <f t="shared" si="3"/>
        <v/>
      </c>
      <c r="L222" s="132" t="str">
        <f t="shared" ref="L222:L227" si="4">CONCATENATE(M222,N275,N224)</f>
        <v/>
      </c>
    </row>
    <row r="223" spans="2:12" x14ac:dyDescent="0.25">
      <c r="B223" s="132" t="str">
        <f t="shared" si="3"/>
        <v/>
      </c>
      <c r="L223" s="132" t="str">
        <f t="shared" si="4"/>
        <v/>
      </c>
    </row>
    <row r="224" spans="2:12" x14ac:dyDescent="0.25">
      <c r="B224" s="132" t="str">
        <f t="shared" si="3"/>
        <v/>
      </c>
      <c r="L224" s="132" t="str">
        <f t="shared" si="4"/>
        <v/>
      </c>
    </row>
    <row r="225" spans="2:12" x14ac:dyDescent="0.25">
      <c r="B225" s="132" t="str">
        <f t="shared" si="3"/>
        <v/>
      </c>
      <c r="L225" s="132" t="str">
        <f t="shared" si="4"/>
        <v/>
      </c>
    </row>
    <row r="226" spans="2:12" x14ac:dyDescent="0.25">
      <c r="B226" s="132" t="str">
        <f t="shared" si="3"/>
        <v/>
      </c>
      <c r="L226" s="132" t="str">
        <f t="shared" si="4"/>
        <v/>
      </c>
    </row>
    <row r="227" spans="2:12" x14ac:dyDescent="0.25">
      <c r="B227" s="132" t="str">
        <f t="shared" si="3"/>
        <v/>
      </c>
      <c r="L227" s="132" t="str">
        <f t="shared" si="4"/>
        <v/>
      </c>
    </row>
    <row r="228" spans="2:12" x14ac:dyDescent="0.25">
      <c r="B228" s="132" t="str">
        <f t="shared" si="3"/>
        <v/>
      </c>
    </row>
    <row r="229" spans="2:12" x14ac:dyDescent="0.25">
      <c r="B229" s="132" t="str">
        <f t="shared" si="3"/>
        <v/>
      </c>
    </row>
    <row r="230" spans="2:12" x14ac:dyDescent="0.25">
      <c r="B230" s="132" t="str">
        <f t="shared" si="3"/>
        <v/>
      </c>
    </row>
    <row r="231" spans="2:12" x14ac:dyDescent="0.25">
      <c r="B231" s="132" t="str">
        <f t="shared" si="3"/>
        <v/>
      </c>
    </row>
    <row r="232" spans="2:12" x14ac:dyDescent="0.25">
      <c r="B232" s="132" t="str">
        <f t="shared" si="3"/>
        <v/>
      </c>
    </row>
    <row r="233" spans="2:12" x14ac:dyDescent="0.25">
      <c r="B233" s="132" t="str">
        <f t="shared" si="3"/>
        <v/>
      </c>
    </row>
    <row r="234" spans="2:12" x14ac:dyDescent="0.25">
      <c r="B234" s="132" t="str">
        <f t="shared" si="3"/>
        <v/>
      </c>
    </row>
    <row r="235" spans="2:12" x14ac:dyDescent="0.25">
      <c r="B235" s="132" t="str">
        <f t="shared" si="3"/>
        <v/>
      </c>
    </row>
    <row r="236" spans="2:12" x14ac:dyDescent="0.25">
      <c r="B236" s="132" t="str">
        <f t="shared" si="3"/>
        <v/>
      </c>
    </row>
    <row r="237" spans="2:12" x14ac:dyDescent="0.25">
      <c r="B237" s="132" t="str">
        <f t="shared" si="3"/>
        <v/>
      </c>
    </row>
    <row r="238" spans="2:12" x14ac:dyDescent="0.25">
      <c r="B238" s="132" t="str">
        <f t="shared" si="3"/>
        <v/>
      </c>
    </row>
    <row r="239" spans="2:12" x14ac:dyDescent="0.25">
      <c r="B239" s="132" t="str">
        <f t="shared" si="3"/>
        <v/>
      </c>
    </row>
    <row r="240" spans="2:12" x14ac:dyDescent="0.25">
      <c r="B240" s="132" t="str">
        <f t="shared" si="3"/>
        <v/>
      </c>
    </row>
    <row r="241" spans="2:2" x14ac:dyDescent="0.25">
      <c r="B241" s="132" t="str">
        <f t="shared" si="3"/>
        <v/>
      </c>
    </row>
    <row r="242" spans="2:2" x14ac:dyDescent="0.25">
      <c r="B242" s="132" t="str">
        <f t="shared" si="3"/>
        <v/>
      </c>
    </row>
    <row r="243" spans="2:2" x14ac:dyDescent="0.25">
      <c r="B243" s="132" t="str">
        <f t="shared" si="3"/>
        <v/>
      </c>
    </row>
    <row r="244" spans="2:2" x14ac:dyDescent="0.25">
      <c r="B244" s="132" t="str">
        <f t="shared" si="3"/>
        <v/>
      </c>
    </row>
    <row r="245" spans="2:2" x14ac:dyDescent="0.25">
      <c r="B245" s="132" t="str">
        <f t="shared" si="3"/>
        <v/>
      </c>
    </row>
    <row r="246" spans="2:2" x14ac:dyDescent="0.25">
      <c r="B246" s="132" t="str">
        <f t="shared" si="3"/>
        <v/>
      </c>
    </row>
    <row r="247" spans="2:2" x14ac:dyDescent="0.25">
      <c r="B247" s="132" t="str">
        <f t="shared" si="3"/>
        <v/>
      </c>
    </row>
    <row r="248" spans="2:2" x14ac:dyDescent="0.25">
      <c r="B248" s="132" t="str">
        <f t="shared" si="3"/>
        <v/>
      </c>
    </row>
    <row r="249" spans="2:2" x14ac:dyDescent="0.25">
      <c r="B249" s="132" t="str">
        <f t="shared" si="3"/>
        <v/>
      </c>
    </row>
    <row r="250" spans="2:2" x14ac:dyDescent="0.25">
      <c r="B250" s="132" t="str">
        <f t="shared" si="3"/>
        <v/>
      </c>
    </row>
    <row r="251" spans="2:2" x14ac:dyDescent="0.25">
      <c r="B251" s="132" t="str">
        <f t="shared" si="3"/>
        <v/>
      </c>
    </row>
    <row r="252" spans="2:2" x14ac:dyDescent="0.25">
      <c r="B252" s="132" t="str">
        <f t="shared" si="3"/>
        <v/>
      </c>
    </row>
    <row r="253" spans="2:2" x14ac:dyDescent="0.25">
      <c r="B253" s="132" t="str">
        <f t="shared" si="3"/>
        <v/>
      </c>
    </row>
    <row r="254" spans="2:2" x14ac:dyDescent="0.25">
      <c r="B254" s="132" t="str">
        <f t="shared" si="3"/>
        <v/>
      </c>
    </row>
    <row r="255" spans="2:2" x14ac:dyDescent="0.25">
      <c r="B255" s="132" t="str">
        <f t="shared" si="3"/>
        <v/>
      </c>
    </row>
    <row r="256" spans="2:2" x14ac:dyDescent="0.25">
      <c r="B256" s="132" t="str">
        <f t="shared" si="3"/>
        <v/>
      </c>
    </row>
    <row r="257" spans="2:2" x14ac:dyDescent="0.25">
      <c r="B257" s="132" t="str">
        <f t="shared" si="3"/>
        <v/>
      </c>
    </row>
    <row r="258" spans="2:2" x14ac:dyDescent="0.25">
      <c r="B258" s="132" t="str">
        <f t="shared" ref="B258:B321" si="5">CONCATENATE(M262,N264,O262)</f>
        <v/>
      </c>
    </row>
    <row r="259" spans="2:2" x14ac:dyDescent="0.25">
      <c r="B259" s="132" t="str">
        <f t="shared" si="5"/>
        <v/>
      </c>
    </row>
    <row r="260" spans="2:2" x14ac:dyDescent="0.25">
      <c r="B260" s="132" t="str">
        <f t="shared" si="5"/>
        <v/>
      </c>
    </row>
    <row r="261" spans="2:2" x14ac:dyDescent="0.25">
      <c r="B261" s="132" t="str">
        <f t="shared" si="5"/>
        <v/>
      </c>
    </row>
    <row r="262" spans="2:2" x14ac:dyDescent="0.25">
      <c r="B262" s="132" t="str">
        <f t="shared" si="5"/>
        <v/>
      </c>
    </row>
    <row r="263" spans="2:2" x14ac:dyDescent="0.25">
      <c r="B263" s="132" t="str">
        <f t="shared" si="5"/>
        <v/>
      </c>
    </row>
    <row r="264" spans="2:2" x14ac:dyDescent="0.25">
      <c r="B264" s="132" t="str">
        <f t="shared" si="5"/>
        <v/>
      </c>
    </row>
    <row r="265" spans="2:2" x14ac:dyDescent="0.25">
      <c r="B265" s="132" t="str">
        <f t="shared" si="5"/>
        <v/>
      </c>
    </row>
    <row r="266" spans="2:2" x14ac:dyDescent="0.25">
      <c r="B266" s="132" t="str">
        <f t="shared" si="5"/>
        <v/>
      </c>
    </row>
    <row r="267" spans="2:2" x14ac:dyDescent="0.25">
      <c r="B267" s="132" t="str">
        <f t="shared" si="5"/>
        <v/>
      </c>
    </row>
    <row r="268" spans="2:2" x14ac:dyDescent="0.25">
      <c r="B268" s="132" t="str">
        <f t="shared" si="5"/>
        <v/>
      </c>
    </row>
    <row r="269" spans="2:2" x14ac:dyDescent="0.25">
      <c r="B269" s="132" t="str">
        <f t="shared" si="5"/>
        <v/>
      </c>
    </row>
    <row r="270" spans="2:2" x14ac:dyDescent="0.25">
      <c r="B270" s="132" t="str">
        <f t="shared" si="5"/>
        <v/>
      </c>
    </row>
    <row r="271" spans="2:2" x14ac:dyDescent="0.25">
      <c r="B271" s="132" t="str">
        <f t="shared" si="5"/>
        <v/>
      </c>
    </row>
    <row r="272" spans="2:2" x14ac:dyDescent="0.25">
      <c r="B272" s="132" t="str">
        <f t="shared" si="5"/>
        <v/>
      </c>
    </row>
    <row r="273" spans="2:2" x14ac:dyDescent="0.25">
      <c r="B273" s="132" t="str">
        <f t="shared" si="5"/>
        <v/>
      </c>
    </row>
    <row r="274" spans="2:2" x14ac:dyDescent="0.25">
      <c r="B274" s="132" t="str">
        <f t="shared" si="5"/>
        <v/>
      </c>
    </row>
    <row r="275" spans="2:2" x14ac:dyDescent="0.25">
      <c r="B275" s="132" t="str">
        <f t="shared" si="5"/>
        <v/>
      </c>
    </row>
    <row r="276" spans="2:2" x14ac:dyDescent="0.25">
      <c r="B276" s="132" t="str">
        <f t="shared" si="5"/>
        <v/>
      </c>
    </row>
    <row r="277" spans="2:2" x14ac:dyDescent="0.25">
      <c r="B277" s="132" t="str">
        <f t="shared" si="5"/>
        <v/>
      </c>
    </row>
    <row r="278" spans="2:2" x14ac:dyDescent="0.25">
      <c r="B278" s="132" t="str">
        <f t="shared" si="5"/>
        <v/>
      </c>
    </row>
    <row r="279" spans="2:2" x14ac:dyDescent="0.25">
      <c r="B279" s="132" t="str">
        <f t="shared" si="5"/>
        <v/>
      </c>
    </row>
    <row r="280" spans="2:2" x14ac:dyDescent="0.25">
      <c r="B280" s="132" t="str">
        <f t="shared" si="5"/>
        <v/>
      </c>
    </row>
    <row r="281" spans="2:2" x14ac:dyDescent="0.25">
      <c r="B281" s="132" t="str">
        <f t="shared" si="5"/>
        <v/>
      </c>
    </row>
    <row r="282" spans="2:2" x14ac:dyDescent="0.25">
      <c r="B282" s="132" t="str">
        <f t="shared" si="5"/>
        <v/>
      </c>
    </row>
    <row r="283" spans="2:2" x14ac:dyDescent="0.25">
      <c r="B283" s="132" t="str">
        <f t="shared" si="5"/>
        <v/>
      </c>
    </row>
    <row r="284" spans="2:2" x14ac:dyDescent="0.25">
      <c r="B284" s="132" t="str">
        <f t="shared" si="5"/>
        <v/>
      </c>
    </row>
    <row r="285" spans="2:2" x14ac:dyDescent="0.25">
      <c r="B285" s="132" t="str">
        <f t="shared" si="5"/>
        <v/>
      </c>
    </row>
    <row r="286" spans="2:2" x14ac:dyDescent="0.25">
      <c r="B286" s="132" t="str">
        <f t="shared" si="5"/>
        <v/>
      </c>
    </row>
    <row r="287" spans="2:2" x14ac:dyDescent="0.25">
      <c r="B287" s="132" t="str">
        <f t="shared" si="5"/>
        <v/>
      </c>
    </row>
    <row r="288" spans="2:2" x14ac:dyDescent="0.25">
      <c r="B288" s="132" t="str">
        <f t="shared" si="5"/>
        <v/>
      </c>
    </row>
    <row r="289" spans="2:2" x14ac:dyDescent="0.25">
      <c r="B289" s="132" t="str">
        <f t="shared" si="5"/>
        <v/>
      </c>
    </row>
    <row r="290" spans="2:2" x14ac:dyDescent="0.25">
      <c r="B290" s="132" t="str">
        <f t="shared" si="5"/>
        <v/>
      </c>
    </row>
    <row r="291" spans="2:2" x14ac:dyDescent="0.25">
      <c r="B291" s="132" t="str">
        <f t="shared" si="5"/>
        <v/>
      </c>
    </row>
    <row r="292" spans="2:2" x14ac:dyDescent="0.25">
      <c r="B292" s="132" t="str">
        <f t="shared" si="5"/>
        <v/>
      </c>
    </row>
    <row r="293" spans="2:2" x14ac:dyDescent="0.25">
      <c r="B293" s="132" t="str">
        <f t="shared" si="5"/>
        <v/>
      </c>
    </row>
    <row r="294" spans="2:2" x14ac:dyDescent="0.25">
      <c r="B294" s="132" t="str">
        <f t="shared" si="5"/>
        <v/>
      </c>
    </row>
    <row r="295" spans="2:2" x14ac:dyDescent="0.25">
      <c r="B295" s="132" t="str">
        <f t="shared" si="5"/>
        <v/>
      </c>
    </row>
    <row r="296" spans="2:2" x14ac:dyDescent="0.25">
      <c r="B296" s="132" t="str">
        <f t="shared" si="5"/>
        <v/>
      </c>
    </row>
    <row r="297" spans="2:2" x14ac:dyDescent="0.25">
      <c r="B297" s="132" t="str">
        <f t="shared" si="5"/>
        <v/>
      </c>
    </row>
    <row r="298" spans="2:2" x14ac:dyDescent="0.25">
      <c r="B298" s="132" t="str">
        <f t="shared" si="5"/>
        <v/>
      </c>
    </row>
    <row r="299" spans="2:2" x14ac:dyDescent="0.25">
      <c r="B299" s="132" t="str">
        <f t="shared" si="5"/>
        <v/>
      </c>
    </row>
    <row r="300" spans="2:2" x14ac:dyDescent="0.25">
      <c r="B300" s="132" t="str">
        <f t="shared" si="5"/>
        <v/>
      </c>
    </row>
    <row r="301" spans="2:2" x14ac:dyDescent="0.25">
      <c r="B301" s="132" t="str">
        <f t="shared" si="5"/>
        <v/>
      </c>
    </row>
    <row r="302" spans="2:2" x14ac:dyDescent="0.25">
      <c r="B302" s="132" t="str">
        <f t="shared" si="5"/>
        <v/>
      </c>
    </row>
    <row r="303" spans="2:2" x14ac:dyDescent="0.25">
      <c r="B303" s="132" t="str">
        <f t="shared" si="5"/>
        <v/>
      </c>
    </row>
    <row r="304" spans="2:2" x14ac:dyDescent="0.25">
      <c r="B304" s="132" t="str">
        <f t="shared" si="5"/>
        <v/>
      </c>
    </row>
    <row r="305" spans="2:2" x14ac:dyDescent="0.25">
      <c r="B305" s="132" t="str">
        <f t="shared" si="5"/>
        <v/>
      </c>
    </row>
    <row r="306" spans="2:2" x14ac:dyDescent="0.25">
      <c r="B306" s="132" t="str">
        <f t="shared" si="5"/>
        <v/>
      </c>
    </row>
    <row r="307" spans="2:2" x14ac:dyDescent="0.25">
      <c r="B307" s="132" t="str">
        <f t="shared" si="5"/>
        <v/>
      </c>
    </row>
    <row r="308" spans="2:2" x14ac:dyDescent="0.25">
      <c r="B308" s="132" t="str">
        <f t="shared" si="5"/>
        <v/>
      </c>
    </row>
    <row r="309" spans="2:2" x14ac:dyDescent="0.25">
      <c r="B309" s="132" t="str">
        <f t="shared" si="5"/>
        <v/>
      </c>
    </row>
    <row r="310" spans="2:2" x14ac:dyDescent="0.25">
      <c r="B310" s="132" t="str">
        <f t="shared" si="5"/>
        <v/>
      </c>
    </row>
    <row r="311" spans="2:2" x14ac:dyDescent="0.25">
      <c r="B311" s="132" t="str">
        <f t="shared" si="5"/>
        <v/>
      </c>
    </row>
    <row r="312" spans="2:2" x14ac:dyDescent="0.25">
      <c r="B312" s="132" t="str">
        <f t="shared" si="5"/>
        <v/>
      </c>
    </row>
    <row r="313" spans="2:2" x14ac:dyDescent="0.25">
      <c r="B313" s="132" t="str">
        <f t="shared" si="5"/>
        <v/>
      </c>
    </row>
    <row r="314" spans="2:2" x14ac:dyDescent="0.25">
      <c r="B314" s="132" t="str">
        <f t="shared" si="5"/>
        <v/>
      </c>
    </row>
    <row r="315" spans="2:2" x14ac:dyDescent="0.25">
      <c r="B315" s="132" t="str">
        <f t="shared" si="5"/>
        <v/>
      </c>
    </row>
    <row r="316" spans="2:2" x14ac:dyDescent="0.25">
      <c r="B316" s="132" t="str">
        <f t="shared" si="5"/>
        <v/>
      </c>
    </row>
    <row r="317" spans="2:2" x14ac:dyDescent="0.25">
      <c r="B317" s="132" t="str">
        <f t="shared" si="5"/>
        <v/>
      </c>
    </row>
    <row r="318" spans="2:2" x14ac:dyDescent="0.25">
      <c r="B318" s="132" t="str">
        <f t="shared" si="5"/>
        <v/>
      </c>
    </row>
    <row r="319" spans="2:2" x14ac:dyDescent="0.25">
      <c r="B319" s="132" t="str">
        <f t="shared" si="5"/>
        <v/>
      </c>
    </row>
    <row r="320" spans="2:2" x14ac:dyDescent="0.25">
      <c r="B320" s="132" t="str">
        <f t="shared" si="5"/>
        <v/>
      </c>
    </row>
    <row r="321" spans="2:2" x14ac:dyDescent="0.25">
      <c r="B321" s="132" t="str">
        <f t="shared" si="5"/>
        <v/>
      </c>
    </row>
    <row r="322" spans="2:2" x14ac:dyDescent="0.25">
      <c r="B322" s="132" t="str">
        <f t="shared" ref="B322:B385" si="6">CONCATENATE(M326,N328,O326)</f>
        <v/>
      </c>
    </row>
    <row r="323" spans="2:2" x14ac:dyDescent="0.25">
      <c r="B323" s="132" t="str">
        <f t="shared" si="6"/>
        <v/>
      </c>
    </row>
    <row r="324" spans="2:2" x14ac:dyDescent="0.25">
      <c r="B324" s="132" t="str">
        <f t="shared" si="6"/>
        <v/>
      </c>
    </row>
    <row r="325" spans="2:2" x14ac:dyDescent="0.25">
      <c r="B325" s="132" t="str">
        <f t="shared" si="6"/>
        <v/>
      </c>
    </row>
    <row r="326" spans="2:2" x14ac:dyDescent="0.25">
      <c r="B326" s="132" t="str">
        <f t="shared" si="6"/>
        <v/>
      </c>
    </row>
    <row r="327" spans="2:2" x14ac:dyDescent="0.25">
      <c r="B327" s="132" t="str">
        <f t="shared" si="6"/>
        <v/>
      </c>
    </row>
    <row r="328" spans="2:2" x14ac:dyDescent="0.25">
      <c r="B328" s="132" t="str">
        <f t="shared" si="6"/>
        <v/>
      </c>
    </row>
    <row r="329" spans="2:2" x14ac:dyDescent="0.25">
      <c r="B329" s="132" t="str">
        <f t="shared" si="6"/>
        <v/>
      </c>
    </row>
    <row r="330" spans="2:2" x14ac:dyDescent="0.25">
      <c r="B330" s="132" t="str">
        <f t="shared" si="6"/>
        <v/>
      </c>
    </row>
    <row r="331" spans="2:2" x14ac:dyDescent="0.25">
      <c r="B331" s="132" t="str">
        <f t="shared" si="6"/>
        <v/>
      </c>
    </row>
    <row r="332" spans="2:2" x14ac:dyDescent="0.25">
      <c r="B332" s="132" t="str">
        <f t="shared" si="6"/>
        <v/>
      </c>
    </row>
    <row r="333" spans="2:2" x14ac:dyDescent="0.25">
      <c r="B333" s="132" t="str">
        <f t="shared" si="6"/>
        <v/>
      </c>
    </row>
    <row r="334" spans="2:2" x14ac:dyDescent="0.25">
      <c r="B334" s="132" t="str">
        <f t="shared" si="6"/>
        <v/>
      </c>
    </row>
    <row r="335" spans="2:2" x14ac:dyDescent="0.25">
      <c r="B335" s="132" t="str">
        <f t="shared" si="6"/>
        <v/>
      </c>
    </row>
    <row r="336" spans="2:2" x14ac:dyDescent="0.25">
      <c r="B336" s="132" t="str">
        <f t="shared" si="6"/>
        <v/>
      </c>
    </row>
    <row r="337" spans="2:2" x14ac:dyDescent="0.25">
      <c r="B337" s="132" t="str">
        <f t="shared" si="6"/>
        <v/>
      </c>
    </row>
    <row r="338" spans="2:2" x14ac:dyDescent="0.25">
      <c r="B338" s="132" t="str">
        <f t="shared" si="6"/>
        <v/>
      </c>
    </row>
    <row r="339" spans="2:2" x14ac:dyDescent="0.25">
      <c r="B339" s="132" t="str">
        <f t="shared" si="6"/>
        <v/>
      </c>
    </row>
    <row r="340" spans="2:2" x14ac:dyDescent="0.25">
      <c r="B340" s="132" t="str">
        <f t="shared" si="6"/>
        <v/>
      </c>
    </row>
    <row r="341" spans="2:2" x14ac:dyDescent="0.25">
      <c r="B341" s="132" t="str">
        <f t="shared" si="6"/>
        <v/>
      </c>
    </row>
    <row r="342" spans="2:2" x14ac:dyDescent="0.25">
      <c r="B342" s="132" t="str">
        <f t="shared" si="6"/>
        <v/>
      </c>
    </row>
    <row r="343" spans="2:2" x14ac:dyDescent="0.25">
      <c r="B343" s="132" t="str">
        <f t="shared" si="6"/>
        <v/>
      </c>
    </row>
    <row r="344" spans="2:2" x14ac:dyDescent="0.25">
      <c r="B344" s="132" t="str">
        <f t="shared" si="6"/>
        <v/>
      </c>
    </row>
    <row r="345" spans="2:2" x14ac:dyDescent="0.25">
      <c r="B345" s="132" t="str">
        <f t="shared" si="6"/>
        <v/>
      </c>
    </row>
    <row r="346" spans="2:2" x14ac:dyDescent="0.25">
      <c r="B346" s="132" t="str">
        <f t="shared" si="6"/>
        <v/>
      </c>
    </row>
    <row r="347" spans="2:2" x14ac:dyDescent="0.25">
      <c r="B347" s="132" t="str">
        <f t="shared" si="6"/>
        <v/>
      </c>
    </row>
    <row r="348" spans="2:2" x14ac:dyDescent="0.25">
      <c r="B348" s="132" t="str">
        <f t="shared" si="6"/>
        <v/>
      </c>
    </row>
    <row r="349" spans="2:2" x14ac:dyDescent="0.25">
      <c r="B349" s="132" t="str">
        <f t="shared" si="6"/>
        <v/>
      </c>
    </row>
    <row r="350" spans="2:2" x14ac:dyDescent="0.25">
      <c r="B350" s="132" t="str">
        <f t="shared" si="6"/>
        <v/>
      </c>
    </row>
    <row r="351" spans="2:2" x14ac:dyDescent="0.25">
      <c r="B351" s="132" t="str">
        <f t="shared" si="6"/>
        <v/>
      </c>
    </row>
    <row r="352" spans="2:2" x14ac:dyDescent="0.25">
      <c r="B352" s="132" t="str">
        <f t="shared" si="6"/>
        <v/>
      </c>
    </row>
    <row r="353" spans="2:2" x14ac:dyDescent="0.25">
      <c r="B353" s="132" t="str">
        <f t="shared" si="6"/>
        <v/>
      </c>
    </row>
    <row r="354" spans="2:2" x14ac:dyDescent="0.25">
      <c r="B354" s="132" t="str">
        <f t="shared" si="6"/>
        <v/>
      </c>
    </row>
    <row r="355" spans="2:2" x14ac:dyDescent="0.25">
      <c r="B355" s="132" t="str">
        <f t="shared" si="6"/>
        <v/>
      </c>
    </row>
    <row r="356" spans="2:2" x14ac:dyDescent="0.25">
      <c r="B356" s="132" t="str">
        <f t="shared" si="6"/>
        <v/>
      </c>
    </row>
    <row r="357" spans="2:2" x14ac:dyDescent="0.25">
      <c r="B357" s="132" t="str">
        <f t="shared" si="6"/>
        <v/>
      </c>
    </row>
    <row r="358" spans="2:2" x14ac:dyDescent="0.25">
      <c r="B358" s="132" t="str">
        <f t="shared" si="6"/>
        <v/>
      </c>
    </row>
    <row r="359" spans="2:2" x14ac:dyDescent="0.25">
      <c r="B359" s="132" t="str">
        <f t="shared" si="6"/>
        <v/>
      </c>
    </row>
    <row r="360" spans="2:2" x14ac:dyDescent="0.25">
      <c r="B360" s="132" t="str">
        <f t="shared" si="6"/>
        <v/>
      </c>
    </row>
    <row r="361" spans="2:2" x14ac:dyDescent="0.25">
      <c r="B361" s="132" t="str">
        <f t="shared" si="6"/>
        <v/>
      </c>
    </row>
    <row r="362" spans="2:2" x14ac:dyDescent="0.25">
      <c r="B362" s="132" t="str">
        <f t="shared" si="6"/>
        <v/>
      </c>
    </row>
    <row r="363" spans="2:2" x14ac:dyDescent="0.25">
      <c r="B363" s="132" t="str">
        <f t="shared" si="6"/>
        <v/>
      </c>
    </row>
    <row r="364" spans="2:2" x14ac:dyDescent="0.25">
      <c r="B364" s="132" t="str">
        <f t="shared" si="6"/>
        <v/>
      </c>
    </row>
    <row r="365" spans="2:2" x14ac:dyDescent="0.25">
      <c r="B365" s="132" t="str">
        <f t="shared" si="6"/>
        <v/>
      </c>
    </row>
    <row r="366" spans="2:2" x14ac:dyDescent="0.25">
      <c r="B366" s="132" t="str">
        <f t="shared" si="6"/>
        <v/>
      </c>
    </row>
    <row r="367" spans="2:2" x14ac:dyDescent="0.25">
      <c r="B367" s="132" t="str">
        <f t="shared" si="6"/>
        <v/>
      </c>
    </row>
    <row r="368" spans="2:2" x14ac:dyDescent="0.25">
      <c r="B368" s="132" t="str">
        <f t="shared" si="6"/>
        <v/>
      </c>
    </row>
    <row r="369" spans="2:2" x14ac:dyDescent="0.25">
      <c r="B369" s="132" t="str">
        <f t="shared" si="6"/>
        <v/>
      </c>
    </row>
    <row r="370" spans="2:2" x14ac:dyDescent="0.25">
      <c r="B370" s="132" t="str">
        <f t="shared" si="6"/>
        <v/>
      </c>
    </row>
    <row r="371" spans="2:2" x14ac:dyDescent="0.25">
      <c r="B371" s="132" t="str">
        <f t="shared" si="6"/>
        <v/>
      </c>
    </row>
    <row r="372" spans="2:2" x14ac:dyDescent="0.25">
      <c r="B372" s="132" t="str">
        <f t="shared" si="6"/>
        <v/>
      </c>
    </row>
    <row r="373" spans="2:2" x14ac:dyDescent="0.25">
      <c r="B373" s="132" t="str">
        <f t="shared" si="6"/>
        <v/>
      </c>
    </row>
    <row r="374" spans="2:2" x14ac:dyDescent="0.25">
      <c r="B374" s="132" t="str">
        <f t="shared" si="6"/>
        <v/>
      </c>
    </row>
    <row r="375" spans="2:2" x14ac:dyDescent="0.25">
      <c r="B375" s="132" t="str">
        <f t="shared" si="6"/>
        <v/>
      </c>
    </row>
    <row r="376" spans="2:2" x14ac:dyDescent="0.25">
      <c r="B376" s="132" t="str">
        <f t="shared" si="6"/>
        <v/>
      </c>
    </row>
    <row r="377" spans="2:2" x14ac:dyDescent="0.25">
      <c r="B377" s="132" t="str">
        <f t="shared" si="6"/>
        <v/>
      </c>
    </row>
    <row r="378" spans="2:2" x14ac:dyDescent="0.25">
      <c r="B378" s="132" t="str">
        <f t="shared" si="6"/>
        <v/>
      </c>
    </row>
    <row r="379" spans="2:2" x14ac:dyDescent="0.25">
      <c r="B379" s="132" t="str">
        <f t="shared" si="6"/>
        <v/>
      </c>
    </row>
    <row r="380" spans="2:2" x14ac:dyDescent="0.25">
      <c r="B380" s="132" t="str">
        <f t="shared" si="6"/>
        <v/>
      </c>
    </row>
    <row r="381" spans="2:2" x14ac:dyDescent="0.25">
      <c r="B381" s="132" t="str">
        <f t="shared" si="6"/>
        <v/>
      </c>
    </row>
    <row r="382" spans="2:2" x14ac:dyDescent="0.25">
      <c r="B382" s="132" t="str">
        <f t="shared" si="6"/>
        <v/>
      </c>
    </row>
    <row r="383" spans="2:2" x14ac:dyDescent="0.25">
      <c r="B383" s="132" t="str">
        <f t="shared" si="6"/>
        <v/>
      </c>
    </row>
    <row r="384" spans="2:2" x14ac:dyDescent="0.25">
      <c r="B384" s="132" t="str">
        <f t="shared" si="6"/>
        <v/>
      </c>
    </row>
    <row r="385" spans="2:2" x14ac:dyDescent="0.25">
      <c r="B385" s="132" t="str">
        <f t="shared" si="6"/>
        <v/>
      </c>
    </row>
  </sheetData>
  <sheetProtection selectLockedCells="1" selectUn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LIB 001 (T) New positions form</vt:lpstr>
      <vt:lpstr>Payroll Use - Quick check</vt:lpstr>
      <vt:lpstr>Payroll Use - Starter Checklist</vt:lpstr>
      <vt:lpstr>Hide</vt:lpstr>
    </vt:vector>
  </TitlesOfParts>
  <Company>Liberata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Stevens, Nicky</dc:creator>
  <cp:lastModifiedBy>Mark Langston</cp:lastModifiedBy>
  <cp:lastPrinted>2018-01-08T15:05:51Z</cp:lastPrinted>
  <dcterms:created xsi:type="dcterms:W3CDTF">2015-10-21T10:53:58Z</dcterms:created>
  <dcterms:modified xsi:type="dcterms:W3CDTF">2018-01-25T16:19:07Z</dcterms:modified>
</cp:coreProperties>
</file>